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obriensa\Desktop\"/>
    </mc:Choice>
  </mc:AlternateContent>
  <xr:revisionPtr revIDLastSave="0" documentId="8_{E759742D-FFCD-43BF-8BE9-9F0BEFDB6719}" xr6:coauthVersionLast="45" xr6:coauthVersionMax="45" xr10:uidLastSave="{00000000-0000-0000-0000-000000000000}"/>
  <bookViews>
    <workbookView xWindow="20370" yWindow="-120" windowWidth="25440" windowHeight="15540" tabRatio="720" firstSheet="1" activeTab="1" xr2:uid="{00000000-000D-0000-FFFF-FFFF00000000}"/>
  </bookViews>
  <sheets>
    <sheet name="To use this file" sheetId="13" r:id="rId1"/>
    <sheet name="Duocalculator ©" sheetId="6" r:id="rId2"/>
    <sheet name="+Duocal up to 30" sheetId="5" r:id="rId3"/>
    <sheet name="+Duocal up to 45" sheetId="8" r:id="rId4"/>
    <sheet name="Household Measures" sheetId="12" r:id="rId5"/>
  </sheets>
  <definedNames>
    <definedName name="_xlnm.Print_Area" localSheetId="2">'+Duocal up to 30'!$B$4:$Z$50</definedName>
    <definedName name="_xlnm.Print_Area" localSheetId="3">'+Duocal up to 45'!$B$4:$Y$50</definedName>
    <definedName name="_xlnm.Print_Area" localSheetId="1">'Duocalculator ©'!$B$2:$S$35</definedName>
    <definedName name="_xlnm.Print_Area" localSheetId="4">'Household Measures'!$B$2:$L$28</definedName>
    <definedName name="_xlnm.Print_Area" localSheetId="0">'To use this file'!$A$1:$W$45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47" i="5" l="1"/>
  <c r="U47" i="5"/>
  <c r="Q14" i="12"/>
  <c r="R14" i="12"/>
  <c r="S14" i="12"/>
  <c r="T14" i="12"/>
  <c r="H21" i="12"/>
  <c r="H20" i="12"/>
  <c r="K20" i="12"/>
  <c r="H19" i="12"/>
  <c r="J19" i="12"/>
  <c r="J20" i="12"/>
  <c r="H18" i="12"/>
  <c r="H17" i="12"/>
  <c r="C17" i="12"/>
  <c r="M17" i="12"/>
  <c r="J16" i="12"/>
  <c r="C15" i="12"/>
  <c r="C11" i="12"/>
  <c r="N17" i="12"/>
  <c r="C18" i="12"/>
  <c r="M18" i="12"/>
  <c r="N18" i="12"/>
  <c r="C19" i="12"/>
  <c r="M19" i="12"/>
  <c r="N19" i="12"/>
  <c r="C20" i="12"/>
  <c r="M20" i="12"/>
  <c r="N20" i="12"/>
  <c r="C21" i="12"/>
  <c r="M21" i="12"/>
  <c r="N21" i="12"/>
  <c r="C22" i="12"/>
  <c r="C23" i="12"/>
  <c r="G13" i="6"/>
  <c r="E18" i="6"/>
  <c r="E21" i="6"/>
  <c r="P13" i="6"/>
  <c r="N18" i="6"/>
  <c r="E9" i="8"/>
  <c r="T47" i="8"/>
  <c r="U47" i="8"/>
  <c r="V47" i="8"/>
  <c r="T46" i="8"/>
  <c r="U46" i="8"/>
  <c r="V46" i="8"/>
  <c r="C46" i="8"/>
  <c r="T45" i="8"/>
  <c r="U45" i="8"/>
  <c r="V45" i="8"/>
  <c r="T44" i="8"/>
  <c r="U44" i="8"/>
  <c r="V44" i="8"/>
  <c r="T43" i="8"/>
  <c r="U43" i="8"/>
  <c r="V43" i="8"/>
  <c r="T42" i="8"/>
  <c r="U42" i="8"/>
  <c r="V42" i="8"/>
  <c r="T41" i="8"/>
  <c r="U41" i="8"/>
  <c r="V41" i="8"/>
  <c r="Q41" i="8"/>
  <c r="R41" i="8"/>
  <c r="S41" i="8"/>
  <c r="T40" i="8"/>
  <c r="U40" i="8"/>
  <c r="V40" i="8"/>
  <c r="Q40" i="8"/>
  <c r="R40" i="8"/>
  <c r="S40" i="8"/>
  <c r="C40" i="8"/>
  <c r="T39" i="8"/>
  <c r="U39" i="8"/>
  <c r="V39" i="8"/>
  <c r="Q39" i="8"/>
  <c r="R39" i="8"/>
  <c r="S39" i="8"/>
  <c r="T38" i="8"/>
  <c r="U38" i="8"/>
  <c r="V38" i="8"/>
  <c r="Q38" i="8"/>
  <c r="R38" i="8"/>
  <c r="S38" i="8"/>
  <c r="T37" i="8"/>
  <c r="U37" i="8"/>
  <c r="V37" i="8"/>
  <c r="Q37" i="8"/>
  <c r="R37" i="8"/>
  <c r="S37" i="8"/>
  <c r="T36" i="8"/>
  <c r="U36" i="8"/>
  <c r="V36" i="8"/>
  <c r="Q36" i="8"/>
  <c r="R36" i="8"/>
  <c r="S36" i="8"/>
  <c r="T35" i="8"/>
  <c r="U35" i="8"/>
  <c r="V35" i="8"/>
  <c r="Q35" i="8"/>
  <c r="R35" i="8"/>
  <c r="S35" i="8"/>
  <c r="N35" i="8"/>
  <c r="O35" i="8"/>
  <c r="P35" i="8"/>
  <c r="T34" i="8"/>
  <c r="U34" i="8"/>
  <c r="V34" i="8"/>
  <c r="Q34" i="8"/>
  <c r="R34" i="8"/>
  <c r="S34" i="8"/>
  <c r="N34" i="8"/>
  <c r="O34" i="8"/>
  <c r="P34" i="8"/>
  <c r="C34" i="8"/>
  <c r="T33" i="8"/>
  <c r="U33" i="8"/>
  <c r="V33" i="8"/>
  <c r="Q33" i="8"/>
  <c r="R33" i="8"/>
  <c r="S33" i="8"/>
  <c r="N33" i="8"/>
  <c r="O33" i="8"/>
  <c r="P33" i="8"/>
  <c r="T32" i="8"/>
  <c r="U32" i="8"/>
  <c r="V32" i="8"/>
  <c r="Q32" i="8"/>
  <c r="R32" i="8"/>
  <c r="S32" i="8"/>
  <c r="N32" i="8"/>
  <c r="O32" i="8"/>
  <c r="P32" i="8"/>
  <c r="T31" i="8"/>
  <c r="U31" i="8"/>
  <c r="V31" i="8"/>
  <c r="Q31" i="8"/>
  <c r="R31" i="8"/>
  <c r="S31" i="8"/>
  <c r="N31" i="8"/>
  <c r="O31" i="8"/>
  <c r="P31" i="8"/>
  <c r="T30" i="8"/>
  <c r="U30" i="8"/>
  <c r="V30" i="8"/>
  <c r="Q30" i="8"/>
  <c r="R30" i="8"/>
  <c r="S30" i="8"/>
  <c r="N30" i="8"/>
  <c r="O30" i="8"/>
  <c r="P30" i="8"/>
  <c r="T29" i="8"/>
  <c r="U29" i="8"/>
  <c r="V29" i="8"/>
  <c r="Q29" i="8"/>
  <c r="R29" i="8"/>
  <c r="S29" i="8"/>
  <c r="N29" i="8"/>
  <c r="O29" i="8"/>
  <c r="P29" i="8"/>
  <c r="K29" i="8"/>
  <c r="L29" i="8"/>
  <c r="M29" i="8"/>
  <c r="T28" i="8"/>
  <c r="U28" i="8"/>
  <c r="V28" i="8"/>
  <c r="Q28" i="8"/>
  <c r="R28" i="8"/>
  <c r="S28" i="8"/>
  <c r="N28" i="8"/>
  <c r="O28" i="8"/>
  <c r="P28" i="8"/>
  <c r="K28" i="8"/>
  <c r="L28" i="8"/>
  <c r="M28" i="8"/>
  <c r="C28" i="8"/>
  <c r="T27" i="8"/>
  <c r="U27" i="8"/>
  <c r="V27" i="8"/>
  <c r="Q27" i="8"/>
  <c r="R27" i="8"/>
  <c r="S27" i="8"/>
  <c r="N27" i="8"/>
  <c r="O27" i="8"/>
  <c r="P27" i="8"/>
  <c r="K27" i="8"/>
  <c r="L27" i="8"/>
  <c r="M27" i="8"/>
  <c r="T26" i="8"/>
  <c r="U26" i="8"/>
  <c r="V26" i="8"/>
  <c r="Q26" i="8"/>
  <c r="R26" i="8"/>
  <c r="S26" i="8"/>
  <c r="N26" i="8"/>
  <c r="O26" i="8"/>
  <c r="P26" i="8"/>
  <c r="K26" i="8"/>
  <c r="L26" i="8"/>
  <c r="M26" i="8"/>
  <c r="T25" i="8"/>
  <c r="U25" i="8"/>
  <c r="V25" i="8"/>
  <c r="Q25" i="8"/>
  <c r="R25" i="8"/>
  <c r="S25" i="8"/>
  <c r="N25" i="8"/>
  <c r="O25" i="8"/>
  <c r="P25" i="8"/>
  <c r="K25" i="8"/>
  <c r="L25" i="8"/>
  <c r="M25" i="8"/>
  <c r="T24" i="8"/>
  <c r="U24" i="8"/>
  <c r="V24" i="8"/>
  <c r="Q24" i="8"/>
  <c r="R24" i="8"/>
  <c r="S24" i="8"/>
  <c r="N24" i="8"/>
  <c r="O24" i="8"/>
  <c r="P24" i="8"/>
  <c r="K24" i="8"/>
  <c r="L24" i="8"/>
  <c r="M24" i="8"/>
  <c r="T23" i="8"/>
  <c r="U23" i="8"/>
  <c r="V23" i="8"/>
  <c r="Q23" i="8"/>
  <c r="R23" i="8"/>
  <c r="S23" i="8"/>
  <c r="N23" i="8"/>
  <c r="O23" i="8"/>
  <c r="P23" i="8"/>
  <c r="K23" i="8"/>
  <c r="L23" i="8"/>
  <c r="M23" i="8"/>
  <c r="H23" i="8"/>
  <c r="I23" i="8"/>
  <c r="J23" i="8"/>
  <c r="T22" i="8"/>
  <c r="U22" i="8"/>
  <c r="V22" i="8"/>
  <c r="Q22" i="8"/>
  <c r="R22" i="8"/>
  <c r="S22" i="8"/>
  <c r="N22" i="8"/>
  <c r="O22" i="8"/>
  <c r="P22" i="8"/>
  <c r="K22" i="8"/>
  <c r="L22" i="8"/>
  <c r="M22" i="8"/>
  <c r="H22" i="8"/>
  <c r="I22" i="8"/>
  <c r="J22" i="8"/>
  <c r="C22" i="8"/>
  <c r="T21" i="8"/>
  <c r="U21" i="8"/>
  <c r="V21" i="8"/>
  <c r="Q21" i="8"/>
  <c r="R21" i="8"/>
  <c r="S21" i="8"/>
  <c r="N21" i="8"/>
  <c r="O21" i="8"/>
  <c r="P21" i="8"/>
  <c r="K21" i="8"/>
  <c r="L21" i="8"/>
  <c r="M21" i="8"/>
  <c r="H21" i="8"/>
  <c r="I21" i="8"/>
  <c r="J21" i="8"/>
  <c r="T20" i="8"/>
  <c r="U20" i="8"/>
  <c r="V20" i="8"/>
  <c r="Q20" i="8"/>
  <c r="R20" i="8"/>
  <c r="S20" i="8"/>
  <c r="N20" i="8"/>
  <c r="O20" i="8"/>
  <c r="P20" i="8"/>
  <c r="K20" i="8"/>
  <c r="L20" i="8"/>
  <c r="M20" i="8"/>
  <c r="H20" i="8"/>
  <c r="I20" i="8"/>
  <c r="J20" i="8"/>
  <c r="T19" i="8"/>
  <c r="U19" i="8"/>
  <c r="V19" i="8"/>
  <c r="Q19" i="8"/>
  <c r="R19" i="8"/>
  <c r="S19" i="8"/>
  <c r="N19" i="8"/>
  <c r="O19" i="8"/>
  <c r="P19" i="8"/>
  <c r="K19" i="8"/>
  <c r="L19" i="8"/>
  <c r="M19" i="8"/>
  <c r="H19" i="8"/>
  <c r="I19" i="8"/>
  <c r="J19" i="8"/>
  <c r="T18" i="8"/>
  <c r="U18" i="8"/>
  <c r="V18" i="8"/>
  <c r="Q18" i="8"/>
  <c r="R18" i="8"/>
  <c r="S18" i="8"/>
  <c r="N18" i="8"/>
  <c r="O18" i="8"/>
  <c r="P18" i="8"/>
  <c r="K18" i="8"/>
  <c r="L18" i="8"/>
  <c r="M18" i="8"/>
  <c r="H18" i="8"/>
  <c r="I18" i="8"/>
  <c r="J18" i="8"/>
  <c r="T17" i="8"/>
  <c r="U17" i="8"/>
  <c r="V17" i="8"/>
  <c r="Q17" i="8"/>
  <c r="R17" i="8"/>
  <c r="S17" i="8"/>
  <c r="N17" i="8"/>
  <c r="O17" i="8"/>
  <c r="P17" i="8"/>
  <c r="K17" i="8"/>
  <c r="L17" i="8"/>
  <c r="M17" i="8"/>
  <c r="H17" i="8"/>
  <c r="I17" i="8"/>
  <c r="J17" i="8"/>
  <c r="E17" i="8"/>
  <c r="F17" i="8"/>
  <c r="G17" i="8"/>
  <c r="T16" i="8"/>
  <c r="U16" i="8"/>
  <c r="V16" i="8"/>
  <c r="Q16" i="8"/>
  <c r="R16" i="8"/>
  <c r="S16" i="8"/>
  <c r="N16" i="8"/>
  <c r="O16" i="8"/>
  <c r="P16" i="8"/>
  <c r="K16" i="8"/>
  <c r="L16" i="8"/>
  <c r="M16" i="8"/>
  <c r="H16" i="8"/>
  <c r="I16" i="8"/>
  <c r="J16" i="8"/>
  <c r="E16" i="8"/>
  <c r="F16" i="8"/>
  <c r="G16" i="8"/>
  <c r="C16" i="8"/>
  <c r="T15" i="8"/>
  <c r="U15" i="8"/>
  <c r="V15" i="8"/>
  <c r="Q15" i="8"/>
  <c r="R15" i="8"/>
  <c r="S15" i="8"/>
  <c r="N15" i="8"/>
  <c r="O15" i="8"/>
  <c r="P15" i="8"/>
  <c r="K15" i="8"/>
  <c r="L15" i="8"/>
  <c r="M15" i="8"/>
  <c r="H15" i="8"/>
  <c r="I15" i="8"/>
  <c r="J15" i="8"/>
  <c r="E15" i="8"/>
  <c r="F15" i="8"/>
  <c r="G15" i="8"/>
  <c r="T14" i="8"/>
  <c r="U14" i="8"/>
  <c r="V14" i="8"/>
  <c r="Q14" i="8"/>
  <c r="R14" i="8"/>
  <c r="S14" i="8"/>
  <c r="N14" i="8"/>
  <c r="O14" i="8"/>
  <c r="P14" i="8"/>
  <c r="K14" i="8"/>
  <c r="L14" i="8"/>
  <c r="M14" i="8"/>
  <c r="H14" i="8"/>
  <c r="I14" i="8"/>
  <c r="J14" i="8"/>
  <c r="E14" i="8"/>
  <c r="F14" i="8"/>
  <c r="G14" i="8"/>
  <c r="T13" i="8"/>
  <c r="U13" i="8"/>
  <c r="V13" i="8"/>
  <c r="Q13" i="8"/>
  <c r="R13" i="8"/>
  <c r="S13" i="8"/>
  <c r="N13" i="8"/>
  <c r="O13" i="8"/>
  <c r="P13" i="8"/>
  <c r="K13" i="8"/>
  <c r="L13" i="8"/>
  <c r="M13" i="8"/>
  <c r="H13" i="8"/>
  <c r="I13" i="8"/>
  <c r="J13" i="8"/>
  <c r="E13" i="8"/>
  <c r="F13" i="8"/>
  <c r="G13" i="8"/>
  <c r="T12" i="8"/>
  <c r="U12" i="8"/>
  <c r="V12" i="8"/>
  <c r="Q12" i="8"/>
  <c r="R12" i="8"/>
  <c r="S12" i="8"/>
  <c r="N12" i="8"/>
  <c r="O12" i="8"/>
  <c r="P12" i="8"/>
  <c r="K12" i="8"/>
  <c r="L12" i="8"/>
  <c r="M12" i="8"/>
  <c r="H12" i="8"/>
  <c r="I12" i="8"/>
  <c r="J12" i="8"/>
  <c r="E12" i="8"/>
  <c r="F12" i="8"/>
  <c r="G12" i="8"/>
  <c r="T9" i="8"/>
  <c r="Q9" i="8"/>
  <c r="N9" i="8"/>
  <c r="K9" i="8"/>
  <c r="H9" i="8"/>
  <c r="T44" i="5"/>
  <c r="U44" i="5"/>
  <c r="V44" i="5"/>
  <c r="T45" i="5"/>
  <c r="U45" i="5"/>
  <c r="V45" i="5"/>
  <c r="Q39" i="5"/>
  <c r="R39" i="5"/>
  <c r="S39" i="5"/>
  <c r="T39" i="5"/>
  <c r="U39" i="5"/>
  <c r="V39" i="5"/>
  <c r="Q40" i="5"/>
  <c r="R40" i="5"/>
  <c r="S40" i="5"/>
  <c r="T40" i="5"/>
  <c r="U40" i="5"/>
  <c r="V40" i="5"/>
  <c r="N33" i="5"/>
  <c r="O33" i="5"/>
  <c r="P33" i="5"/>
  <c r="Q33" i="5"/>
  <c r="R33" i="5"/>
  <c r="S33" i="5"/>
  <c r="T33" i="5"/>
  <c r="U33" i="5"/>
  <c r="V33" i="5"/>
  <c r="N34" i="5"/>
  <c r="O34" i="5"/>
  <c r="P34" i="5"/>
  <c r="Q34" i="5"/>
  <c r="R34" i="5"/>
  <c r="S34" i="5"/>
  <c r="T34" i="5"/>
  <c r="U34" i="5"/>
  <c r="V34" i="5"/>
  <c r="K27" i="5"/>
  <c r="L27" i="5"/>
  <c r="M27" i="5"/>
  <c r="N27" i="5"/>
  <c r="O27" i="5"/>
  <c r="P27" i="5"/>
  <c r="Q27" i="5"/>
  <c r="R27" i="5"/>
  <c r="S27" i="5"/>
  <c r="T27" i="5"/>
  <c r="U27" i="5"/>
  <c r="V27" i="5"/>
  <c r="K28" i="5"/>
  <c r="L28" i="5"/>
  <c r="M28" i="5"/>
  <c r="N28" i="5"/>
  <c r="O28" i="5"/>
  <c r="P28" i="5"/>
  <c r="Q28" i="5"/>
  <c r="R28" i="5"/>
  <c r="S28" i="5"/>
  <c r="T28" i="5"/>
  <c r="U28" i="5"/>
  <c r="V28" i="5"/>
  <c r="H21" i="5"/>
  <c r="I21" i="5"/>
  <c r="J21" i="5"/>
  <c r="K21" i="5"/>
  <c r="L21" i="5"/>
  <c r="M21" i="5"/>
  <c r="N21" i="5"/>
  <c r="O21" i="5"/>
  <c r="P21" i="5"/>
  <c r="Q21" i="5"/>
  <c r="R21" i="5"/>
  <c r="S21" i="5"/>
  <c r="T21" i="5"/>
  <c r="U21" i="5"/>
  <c r="V21" i="5"/>
  <c r="H22" i="5"/>
  <c r="I22" i="5"/>
  <c r="J22" i="5"/>
  <c r="K22" i="5"/>
  <c r="L22" i="5"/>
  <c r="M22" i="5"/>
  <c r="N22" i="5"/>
  <c r="O22" i="5"/>
  <c r="P22" i="5"/>
  <c r="Q22" i="5"/>
  <c r="R22" i="5"/>
  <c r="S22" i="5"/>
  <c r="T22" i="5"/>
  <c r="U22" i="5"/>
  <c r="V22" i="5"/>
  <c r="H15" i="5"/>
  <c r="I15" i="5"/>
  <c r="J15" i="5"/>
  <c r="K15" i="5"/>
  <c r="L15" i="5"/>
  <c r="M15" i="5"/>
  <c r="N15" i="5"/>
  <c r="O15" i="5"/>
  <c r="P15" i="5"/>
  <c r="Q15" i="5"/>
  <c r="R15" i="5"/>
  <c r="S15" i="5"/>
  <c r="T15" i="5"/>
  <c r="U15" i="5"/>
  <c r="V15" i="5"/>
  <c r="H16" i="5"/>
  <c r="I16" i="5"/>
  <c r="J16" i="5"/>
  <c r="K16" i="5"/>
  <c r="L16" i="5"/>
  <c r="M16" i="5"/>
  <c r="N16" i="5"/>
  <c r="O16" i="5"/>
  <c r="P16" i="5"/>
  <c r="Q16" i="5"/>
  <c r="R16" i="5"/>
  <c r="S16" i="5"/>
  <c r="T16" i="5"/>
  <c r="U16" i="5"/>
  <c r="V16" i="5"/>
  <c r="E15" i="5"/>
  <c r="F15" i="5"/>
  <c r="G15" i="5"/>
  <c r="E16" i="5"/>
  <c r="F16" i="5"/>
  <c r="G16" i="5"/>
  <c r="F9" i="6"/>
  <c r="F12" i="6"/>
  <c r="O15" i="6"/>
  <c r="G18" i="6"/>
  <c r="D24" i="6"/>
  <c r="T43" i="5"/>
  <c r="U43" i="5"/>
  <c r="V43" i="5"/>
  <c r="T46" i="5"/>
  <c r="U46" i="5"/>
  <c r="V46" i="5"/>
  <c r="V47" i="5"/>
  <c r="T42" i="5"/>
  <c r="U42" i="5"/>
  <c r="V42" i="5"/>
  <c r="T37" i="5"/>
  <c r="U37" i="5"/>
  <c r="V37" i="5"/>
  <c r="T38" i="5"/>
  <c r="U38" i="5"/>
  <c r="V38" i="5"/>
  <c r="T41" i="5"/>
  <c r="U41" i="5"/>
  <c r="V41" i="5"/>
  <c r="T36" i="5"/>
  <c r="U36" i="5"/>
  <c r="V36" i="5"/>
  <c r="T31" i="5"/>
  <c r="U31" i="5"/>
  <c r="V31" i="5"/>
  <c r="T32" i="5"/>
  <c r="U32" i="5"/>
  <c r="V32" i="5"/>
  <c r="T35" i="5"/>
  <c r="U35" i="5"/>
  <c r="V35" i="5"/>
  <c r="T30" i="5"/>
  <c r="U30" i="5"/>
  <c r="V30" i="5"/>
  <c r="T25" i="5"/>
  <c r="U25" i="5"/>
  <c r="V25" i="5"/>
  <c r="T26" i="5"/>
  <c r="U26" i="5"/>
  <c r="V26" i="5"/>
  <c r="T29" i="5"/>
  <c r="U29" i="5"/>
  <c r="V29" i="5"/>
  <c r="T24" i="5"/>
  <c r="U24" i="5"/>
  <c r="V24" i="5"/>
  <c r="Q37" i="5"/>
  <c r="R37" i="5"/>
  <c r="S37" i="5"/>
  <c r="Q38" i="5"/>
  <c r="R38" i="5"/>
  <c r="S38" i="5"/>
  <c r="Q41" i="5"/>
  <c r="R41" i="5"/>
  <c r="S41" i="5"/>
  <c r="Q36" i="5"/>
  <c r="R36" i="5"/>
  <c r="S36" i="5"/>
  <c r="Q31" i="5"/>
  <c r="R31" i="5"/>
  <c r="S31" i="5"/>
  <c r="Q32" i="5"/>
  <c r="R32" i="5"/>
  <c r="S32" i="5"/>
  <c r="Q35" i="5"/>
  <c r="R35" i="5"/>
  <c r="S35" i="5"/>
  <c r="Q30" i="5"/>
  <c r="R30" i="5"/>
  <c r="S30" i="5"/>
  <c r="Q25" i="5"/>
  <c r="R25" i="5"/>
  <c r="S25" i="5"/>
  <c r="Q26" i="5"/>
  <c r="R26" i="5"/>
  <c r="S26" i="5"/>
  <c r="Q29" i="5"/>
  <c r="R29" i="5"/>
  <c r="S29" i="5"/>
  <c r="Q24" i="5"/>
  <c r="R24" i="5"/>
  <c r="S24" i="5"/>
  <c r="N31" i="5"/>
  <c r="O31" i="5"/>
  <c r="P31" i="5"/>
  <c r="N32" i="5"/>
  <c r="O32" i="5"/>
  <c r="P32" i="5"/>
  <c r="N35" i="5"/>
  <c r="O35" i="5"/>
  <c r="P35" i="5"/>
  <c r="N30" i="5"/>
  <c r="O30" i="5"/>
  <c r="P30" i="5"/>
  <c r="N25" i="5"/>
  <c r="O25" i="5"/>
  <c r="P25" i="5"/>
  <c r="N26" i="5"/>
  <c r="O26" i="5"/>
  <c r="P26" i="5"/>
  <c r="N29" i="5"/>
  <c r="O29" i="5"/>
  <c r="P29" i="5"/>
  <c r="N24" i="5"/>
  <c r="O24" i="5"/>
  <c r="P24" i="5"/>
  <c r="K25" i="5"/>
  <c r="L25" i="5"/>
  <c r="M25" i="5"/>
  <c r="K26" i="5"/>
  <c r="L26" i="5"/>
  <c r="M26" i="5"/>
  <c r="K29" i="5"/>
  <c r="L29" i="5"/>
  <c r="M29" i="5"/>
  <c r="K24" i="5"/>
  <c r="L24" i="5"/>
  <c r="M24" i="5"/>
  <c r="E13" i="5"/>
  <c r="E14" i="5"/>
  <c r="E17" i="5"/>
  <c r="K18" i="5"/>
  <c r="L18" i="5"/>
  <c r="M18" i="5"/>
  <c r="N18" i="5"/>
  <c r="O18" i="5"/>
  <c r="P18" i="5"/>
  <c r="Q18" i="5"/>
  <c r="R18" i="5"/>
  <c r="S18" i="5"/>
  <c r="T18" i="5"/>
  <c r="U18" i="5"/>
  <c r="V18" i="5"/>
  <c r="K19" i="5"/>
  <c r="L19" i="5"/>
  <c r="M19" i="5"/>
  <c r="N19" i="5"/>
  <c r="O19" i="5"/>
  <c r="P19" i="5"/>
  <c r="Q19" i="5"/>
  <c r="R19" i="5"/>
  <c r="S19" i="5"/>
  <c r="T19" i="5"/>
  <c r="U19" i="5"/>
  <c r="V19" i="5"/>
  <c r="K20" i="5"/>
  <c r="L20" i="5"/>
  <c r="M20" i="5"/>
  <c r="N20" i="5"/>
  <c r="O20" i="5"/>
  <c r="P20" i="5"/>
  <c r="Q20" i="5"/>
  <c r="R20" i="5"/>
  <c r="S20" i="5"/>
  <c r="T20" i="5"/>
  <c r="U20" i="5"/>
  <c r="V20" i="5"/>
  <c r="K23" i="5"/>
  <c r="L23" i="5"/>
  <c r="M23" i="5"/>
  <c r="N23" i="5"/>
  <c r="O23" i="5"/>
  <c r="P23" i="5"/>
  <c r="Q23" i="5"/>
  <c r="R23" i="5"/>
  <c r="S23" i="5"/>
  <c r="T23" i="5"/>
  <c r="U23" i="5"/>
  <c r="V23" i="5"/>
  <c r="H19" i="5"/>
  <c r="I19" i="5"/>
  <c r="J19" i="5"/>
  <c r="H20" i="5"/>
  <c r="I20" i="5"/>
  <c r="J20" i="5"/>
  <c r="H23" i="5"/>
  <c r="I23" i="5"/>
  <c r="J23" i="5"/>
  <c r="H18" i="5"/>
  <c r="I18" i="5"/>
  <c r="J18" i="5"/>
  <c r="H17" i="5"/>
  <c r="C46" i="5"/>
  <c r="C40" i="5"/>
  <c r="C34" i="5"/>
  <c r="C28" i="5"/>
  <c r="C22" i="5"/>
  <c r="E23" i="6"/>
  <c r="G23" i="6"/>
  <c r="G21" i="6"/>
  <c r="E12" i="5"/>
  <c r="F12" i="5"/>
  <c r="G12" i="5"/>
  <c r="O9" i="6"/>
  <c r="O12" i="6"/>
  <c r="Q9" i="5"/>
  <c r="N17" i="5"/>
  <c r="O17" i="5"/>
  <c r="P17" i="5"/>
  <c r="N14" i="5"/>
  <c r="O14" i="5"/>
  <c r="P14" i="5"/>
  <c r="N13" i="5"/>
  <c r="O13" i="5"/>
  <c r="P13" i="5"/>
  <c r="N12" i="5"/>
  <c r="O12" i="5"/>
  <c r="P12" i="5"/>
  <c r="N9" i="5"/>
  <c r="C16" i="5"/>
  <c r="T9" i="5"/>
  <c r="K9" i="5"/>
  <c r="H9" i="5"/>
  <c r="E9" i="5"/>
  <c r="T17" i="5"/>
  <c r="U17" i="5"/>
  <c r="V17" i="5"/>
  <c r="Q17" i="5"/>
  <c r="R17" i="5"/>
  <c r="S17" i="5"/>
  <c r="K17" i="5"/>
  <c r="L17" i="5"/>
  <c r="M17" i="5"/>
  <c r="I17" i="5"/>
  <c r="J17" i="5"/>
  <c r="F17" i="5"/>
  <c r="G17" i="5"/>
  <c r="T14" i="5"/>
  <c r="U14" i="5"/>
  <c r="V14" i="5"/>
  <c r="Q14" i="5"/>
  <c r="R14" i="5"/>
  <c r="S14" i="5"/>
  <c r="K14" i="5"/>
  <c r="L14" i="5"/>
  <c r="M14" i="5"/>
  <c r="H14" i="5"/>
  <c r="I14" i="5"/>
  <c r="J14" i="5"/>
  <c r="F14" i="5"/>
  <c r="G14" i="5"/>
  <c r="T13" i="5"/>
  <c r="U13" i="5"/>
  <c r="V13" i="5"/>
  <c r="Q13" i="5"/>
  <c r="R13" i="5"/>
  <c r="S13" i="5"/>
  <c r="K13" i="5"/>
  <c r="L13" i="5"/>
  <c r="M13" i="5"/>
  <c r="H13" i="5"/>
  <c r="I13" i="5"/>
  <c r="J13" i="5"/>
  <c r="F13" i="5"/>
  <c r="G13" i="5"/>
  <c r="T12" i="5"/>
  <c r="U12" i="5"/>
  <c r="V12" i="5"/>
  <c r="Q12" i="5"/>
  <c r="R12" i="5"/>
  <c r="S12" i="5"/>
  <c r="K12" i="5"/>
  <c r="L12" i="5"/>
  <c r="M12" i="5"/>
  <c r="H12" i="5"/>
  <c r="I12" i="5"/>
  <c r="J12" i="5"/>
  <c r="N21" i="6"/>
  <c r="P18" i="6"/>
  <c r="M24" i="6"/>
  <c r="P21" i="6"/>
  <c r="N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MCCANDLISH Robert</author>
  </authors>
  <commentList>
    <comment ref="C3" authorId="0" shapeId="0" xr:uid="{BC9891EE-D369-484F-B575-6EDEAD7F00CE}">
      <text>
        <r>
          <rPr>
            <b/>
            <sz val="9"/>
            <color indexed="16"/>
            <rFont val="Tahoma"/>
            <family val="2"/>
          </rPr>
          <t>Disclaimer:</t>
        </r>
        <r>
          <rPr>
            <sz val="9"/>
            <color indexed="16"/>
            <rFont val="Tahoma"/>
            <family val="2"/>
          </rPr>
          <t xml:space="preserve"> Nutricia North America recommends using a scale that measures in grams for the greatest accuracy for our powdered products. If a scale is not available, the scoops provided with a powdered Nutricia product are validated for that particular product, so are preferable to household measures.
   Nutricia does not recommend the use of household measures because they can be less accurate and more variable than scales or the provided scoops due to lack of standardization or validation. Nevertheless, we recognize that customers may ask to use household measures. We provide this calculator for North American healthcare providers, when needed, to help determine appropriate recipes for their clients.
   We provide the approximate weights for our powdered products based on standard, dry household measures. If you advise your clients on using household measures, they should use a set based on a 237- or 240-mL cup size, not 250 mL. Nutricia neither endorses any particular brand of household measures nor accepts liability for the accuracy of individual users’ household measures.</t>
        </r>
      </text>
    </comment>
  </commentList>
</comments>
</file>

<file path=xl/sharedStrings.xml><?xml version="1.0" encoding="utf-8"?>
<sst xmlns="http://schemas.openxmlformats.org/spreadsheetml/2006/main" count="237" uniqueCount="121">
  <si>
    <t>Duocal 
to add</t>
  </si>
  <si>
    <t>Step 1</t>
  </si>
  <si>
    <t>Step 2</t>
  </si>
  <si>
    <t>Step 3</t>
  </si>
  <si>
    <t>Step 4</t>
  </si>
  <si>
    <t>OR</t>
  </si>
  <si>
    <t>Step 5</t>
  </si>
  <si>
    <t>at a final concentration of about:</t>
  </si>
  <si>
    <t>kcal/fl oz</t>
  </si>
  <si>
    <r>
      <t xml:space="preserve">  fl oz    </t>
    </r>
    <r>
      <rPr>
        <i/>
        <sz val="10"/>
        <color theme="1"/>
        <rFont val="Calibri"/>
        <family val="2"/>
        <scheme val="minor"/>
      </rPr>
      <t>mL</t>
    </r>
  </si>
  <si>
    <t>grams</t>
  </si>
  <si>
    <t>5 g</t>
  </si>
  <si>
    <t>Weight</t>
  </si>
  <si>
    <t>Approximate Household Measures*</t>
  </si>
  <si>
    <t>Measure</t>
  </si>
  <si>
    <t>117 g</t>
  </si>
  <si>
    <t>1 scoop</t>
  </si>
  <si>
    <r>
      <t xml:space="preserve">1 tsp </t>
    </r>
    <r>
      <rPr>
        <sz val="12"/>
        <color theme="1"/>
        <rFont val="Calibri"/>
        <family val="2"/>
        <scheme val="minor"/>
      </rPr>
      <t>(5 mL)</t>
    </r>
  </si>
  <si>
    <r>
      <t xml:space="preserve">1 Tbsp </t>
    </r>
    <r>
      <rPr>
        <sz val="12"/>
        <color theme="1"/>
        <rFont val="Calibri"/>
        <family val="2"/>
        <scheme val="minor"/>
      </rPr>
      <t>(15 mL)</t>
    </r>
  </si>
  <si>
    <r>
      <t xml:space="preserve">1/4 cup </t>
    </r>
    <r>
      <rPr>
        <sz val="12"/>
        <color theme="1"/>
        <rFont val="Calibri"/>
        <family val="2"/>
        <scheme val="minor"/>
      </rPr>
      <t>(60 mL)</t>
    </r>
  </si>
  <si>
    <r>
      <t xml:space="preserve">1/2 cup </t>
    </r>
    <r>
      <rPr>
        <sz val="12"/>
        <color theme="1"/>
        <rFont val="Calibri"/>
        <family val="2"/>
        <scheme val="minor"/>
      </rPr>
      <t>(120 mL)</t>
    </r>
  </si>
  <si>
    <r>
      <t xml:space="preserve">1 cup </t>
    </r>
    <r>
      <rPr>
        <sz val="12"/>
        <color theme="1"/>
        <rFont val="Calibri"/>
        <family val="2"/>
        <scheme val="minor"/>
      </rPr>
      <t>(240 mL)</t>
    </r>
  </si>
  <si>
    <t>Dilution of starting formula:</t>
  </si>
  <si>
    <t>Calculations are based on 4.92 kcal/g, and account for a displacement of about 0.77 mL/g.</t>
  </si>
  <si>
    <t>Step 1 x Step 2 =</t>
  </si>
  <si>
    <t>Click in cell H7:
Use drop-down list to select product</t>
  </si>
  <si>
    <t>Add nutra?</t>
  </si>
  <si>
    <t>Which Nutricia product would you like to develop a "recipe" for?</t>
  </si>
  <si>
    <t>How many grams of</t>
  </si>
  <si>
    <t>would you like a 'recipe' for?</t>
  </si>
  <si>
    <t>Product:</t>
  </si>
  <si>
    <t>1 cup</t>
  </si>
  <si>
    <t>Tbsp</t>
  </si>
  <si>
    <t>tsp</t>
  </si>
  <si>
    <t>scoop</t>
  </si>
  <si>
    <t>Number of Provided Scoops</t>
  </si>
  <si>
    <t>Duocal</t>
  </si>
  <si>
    <t>Sum:</t>
  </si>
  <si>
    <t>Run Sum</t>
  </si>
  <si>
    <r>
      <t>Press [</t>
    </r>
    <r>
      <rPr>
        <b/>
        <i/>
        <sz val="14"/>
        <color rgb="FF7030A0"/>
        <rFont val="Calibri"/>
        <family val="2"/>
        <scheme val="minor"/>
      </rPr>
      <t>CTRL</t>
    </r>
    <r>
      <rPr>
        <b/>
        <sz val="14"/>
        <color rgb="FF7030A0"/>
        <rFont val="Calibri"/>
        <family val="2"/>
        <scheme val="minor"/>
      </rPr>
      <t>] and [</t>
    </r>
    <r>
      <rPr>
        <b/>
        <i/>
        <sz val="14"/>
        <color rgb="FF7030A0"/>
        <rFont val="Calibri"/>
        <family val="2"/>
        <scheme val="minor"/>
      </rPr>
      <t>P</t>
    </r>
    <r>
      <rPr>
        <b/>
        <sz val="14"/>
        <color rgb="FF7030A0"/>
        <rFont val="Calibri"/>
        <family val="2"/>
        <scheme val="minor"/>
      </rPr>
      <t>] to print this page</t>
    </r>
  </si>
  <si>
    <t>By phone……………………</t>
  </si>
  <si>
    <t>By email…………………….</t>
  </si>
  <si>
    <r>
      <rPr>
        <b/>
        <sz val="18"/>
        <rFont val="Calibri"/>
        <family val="2"/>
        <scheme val="minor"/>
      </rPr>
      <t>Steps 1-3</t>
    </r>
    <r>
      <rPr>
        <sz val="18"/>
        <rFont val="Calibri"/>
        <family val="2"/>
        <scheme val="minor"/>
      </rPr>
      <t>: Within the appropriate Method, fill in the three</t>
    </r>
    <r>
      <rPr>
        <sz val="18"/>
        <color theme="0"/>
        <rFont val="Calibri"/>
        <family val="2"/>
        <scheme val="minor"/>
      </rPr>
      <t xml:space="preserve"> </t>
    </r>
    <r>
      <rPr>
        <b/>
        <sz val="18"/>
        <color rgb="FF00B050"/>
        <rFont val="Calibri"/>
        <family val="2"/>
        <scheme val="minor"/>
      </rPr>
      <t>bright green cells</t>
    </r>
    <r>
      <rPr>
        <sz val="18"/>
        <rFont val="Calibri"/>
        <family val="2"/>
        <scheme val="minor"/>
      </rPr>
      <t>. The calculations appear below those cells, and change based on the numbers you enter.</t>
    </r>
  </si>
  <si>
    <t>This printable tab is not interactive. It is a dilution chart that shows how much Duocal to add (in grams) to increase caloric density of enteral formulas, up to 30 kcal/fl oz.</t>
  </si>
  <si>
    <t>This printable tab is not interactive. It is a dilution chart that shows how much Duocal to add (in grams) to increase caloric density of enteral formulas, up to 45 kcal/fl oz.</t>
  </si>
  <si>
    <r>
      <t xml:space="preserve">Method A: </t>
    </r>
    <r>
      <rPr>
        <b/>
        <i/>
        <sz val="18"/>
        <color rgb="FF7030A0"/>
        <rFont val="Arial"/>
        <family val="2"/>
      </rPr>
      <t/>
    </r>
  </si>
  <si>
    <r>
      <rPr>
        <i/>
        <sz val="20"/>
        <color rgb="FF7030A0"/>
        <rFont val="Arial"/>
        <family val="2"/>
      </rPr>
      <t>Ex</t>
    </r>
    <r>
      <rPr>
        <sz val="20"/>
        <color rgb="FF7030A0"/>
        <rFont val="Arial"/>
        <family val="2"/>
      </rPr>
      <t>:</t>
    </r>
    <r>
      <rPr>
        <b/>
        <sz val="20"/>
        <color rgb="FF7030A0"/>
        <rFont val="Arial"/>
        <family val="2"/>
      </rPr>
      <t xml:space="preserve"> 30 kcal/oz + </t>
    </r>
    <r>
      <rPr>
        <b/>
        <sz val="20"/>
        <color rgb="FFFF0066"/>
        <rFont val="Arial"/>
        <family val="2"/>
      </rPr>
      <t>Duocal</t>
    </r>
    <r>
      <rPr>
        <b/>
        <sz val="20"/>
        <color rgb="FF7030A0"/>
        <rFont val="Arial"/>
        <family val="2"/>
      </rPr>
      <t xml:space="preserve"> = 45 kcal/oz</t>
    </r>
  </si>
  <si>
    <t>You choose a specific concentration goal</t>
  </si>
  <si>
    <t>Method B:</t>
  </si>
  <si>
    <r>
      <t xml:space="preserve">For a recipe with an exact final calorie goal, </t>
    </r>
    <r>
      <rPr>
        <i/>
        <sz val="12"/>
        <color rgb="FF7030A0"/>
        <rFont val="Arial"/>
        <family val="2"/>
      </rPr>
      <t>such as when you want to add 90 calories to 150 calories of formula to provide a total of 240 calories.</t>
    </r>
  </si>
  <si>
    <r>
      <t>Hold [</t>
    </r>
    <r>
      <rPr>
        <b/>
        <i/>
        <sz val="20"/>
        <color rgb="FF6600FF"/>
        <rFont val="Calibri"/>
        <family val="2"/>
        <scheme val="minor"/>
      </rPr>
      <t>CTRL</t>
    </r>
    <r>
      <rPr>
        <b/>
        <sz val="20"/>
        <color rgb="FF6600FF"/>
        <rFont val="Calibri"/>
        <family val="2"/>
        <scheme val="minor"/>
      </rPr>
      <t>] and [</t>
    </r>
    <r>
      <rPr>
        <b/>
        <i/>
        <sz val="20"/>
        <color rgb="FF6600FF"/>
        <rFont val="Calibri"/>
        <family val="2"/>
        <scheme val="minor"/>
      </rPr>
      <t>P</t>
    </r>
    <r>
      <rPr>
        <b/>
        <sz val="20"/>
        <color rgb="FF6600FF"/>
        <rFont val="Calibri"/>
        <family val="2"/>
        <scheme val="minor"/>
      </rPr>
      <t>] to print a copy of this chart with your default printer</t>
    </r>
  </si>
  <si>
    <r>
      <rPr>
        <i/>
        <sz val="20"/>
        <color rgb="FF7030A0"/>
        <rFont val="Arial"/>
        <family val="2"/>
      </rPr>
      <t>Ex</t>
    </r>
    <r>
      <rPr>
        <sz val="20"/>
        <color rgb="FF7030A0"/>
        <rFont val="Arial"/>
        <family val="2"/>
      </rPr>
      <t>:</t>
    </r>
    <r>
      <rPr>
        <b/>
        <sz val="20"/>
        <color rgb="FF7030A0"/>
        <rFont val="Arial"/>
        <family val="2"/>
      </rPr>
      <t xml:space="preserve"> 150 kcal + </t>
    </r>
    <r>
      <rPr>
        <b/>
        <sz val="20"/>
        <color rgb="FFFF0066"/>
        <rFont val="Arial"/>
        <family val="2"/>
      </rPr>
      <t xml:space="preserve">Duocal </t>
    </r>
    <r>
      <rPr>
        <b/>
        <sz val="20"/>
        <color rgb="FF7030A0"/>
        <rFont val="Arial"/>
        <family val="2"/>
      </rPr>
      <t>= 240 kcal</t>
    </r>
  </si>
  <si>
    <r>
      <t xml:space="preserve">For a recipe at an exact concentration, </t>
    </r>
    <r>
      <rPr>
        <i/>
        <sz val="12"/>
        <color rgb="FF7030A0"/>
        <rFont val="Arial"/>
        <family val="2"/>
      </rPr>
      <t>such as when you want to use a 1.0 kcal/mL enteral formula and increase it to a 1.5 kcal/mL formula.</t>
    </r>
  </si>
  <si>
    <r>
      <rPr>
        <b/>
        <sz val="18"/>
        <rFont val="Calibri"/>
        <family val="2"/>
        <scheme val="minor"/>
      </rPr>
      <t>Step 4</t>
    </r>
    <r>
      <rPr>
        <sz val="18"/>
        <rFont val="Calibri"/>
        <family val="2"/>
        <scheme val="minor"/>
      </rPr>
      <t xml:space="preserve">: The amount of Duocal you need to meet your goal will appear in the
</t>
    </r>
    <r>
      <rPr>
        <b/>
        <sz val="18"/>
        <color rgb="FFFF0066"/>
        <rFont val="Calibri"/>
        <family val="2"/>
        <scheme val="minor"/>
      </rPr>
      <t>bright pink cell</t>
    </r>
    <r>
      <rPr>
        <sz val="18"/>
        <rFont val="Calibri"/>
        <family val="2"/>
        <scheme val="minor"/>
      </rPr>
      <t>, both in grams and scoops. A few other characteristics also appear below that cell, including the final volume and approximate increase in osmolality.</t>
    </r>
  </si>
  <si>
    <t>Duocal + Formula: 20 to 30</t>
  </si>
  <si>
    <t>Duocal Household Measures</t>
  </si>
  <si>
    <t>(800) 365-7354</t>
  </si>
  <si>
    <t>You choose the 
final calorie goal</t>
  </si>
  <si>
    <r>
      <t>Ù</t>
    </r>
    <r>
      <rPr>
        <b/>
        <i/>
        <sz val="16"/>
        <color rgb="FFFF0000"/>
        <rFont val="Arial"/>
        <family val="2"/>
      </rPr>
      <t xml:space="preserve"> </t>
    </r>
    <r>
      <rPr>
        <b/>
        <i/>
        <sz val="16"/>
        <color rgb="FFFF0000"/>
        <rFont val="Calibri"/>
        <family val="2"/>
        <scheme val="minor"/>
      </rPr>
      <t>Click here to visit this tab!</t>
    </r>
  </si>
  <si>
    <t>Duocal + Formula: 30 to 45</t>
  </si>
  <si>
    <t>2.4 g</t>
  </si>
  <si>
    <t>7.3 g</t>
  </si>
  <si>
    <t>28.3 g</t>
  </si>
  <si>
    <t>56.5 g</t>
  </si>
  <si>
    <r>
      <t>Quick Reference: Adding calories to formula with Duocal</t>
    </r>
    <r>
      <rPr>
        <b/>
        <vertAlign val="superscript"/>
        <sz val="22"/>
        <color rgb="FF6600FF"/>
        <rFont val="Calibri"/>
        <family val="2"/>
        <scheme val="minor"/>
      </rPr>
      <t>®</t>
    </r>
    <r>
      <rPr>
        <b/>
        <sz val="22"/>
        <color rgb="FF6600FF"/>
        <rFont val="Calibri"/>
        <family val="2"/>
        <scheme val="minor"/>
      </rPr>
      <t xml:space="preserve"> - 20 to 30</t>
    </r>
  </si>
  <si>
    <r>
      <t xml:space="preserve">Starting   
volume
</t>
    </r>
    <r>
      <rPr>
        <b/>
        <sz val="20"/>
        <color theme="1"/>
        <rFont val="Calibri"/>
        <family val="2"/>
        <scheme val="minor"/>
      </rPr>
      <t>↓</t>
    </r>
  </si>
  <si>
    <r>
      <t xml:space="preserve">*Household measures are based on standard US, dry household measures. All measures are level and unpacked. These values are approximations only and have been provided for convenience: results can vary significantly based on the individual, device, and method. </t>
    </r>
    <r>
      <rPr>
        <b/>
        <sz val="8"/>
        <color theme="7" tint="-0.249977111117893"/>
        <rFont val="Calibri"/>
        <family val="2"/>
        <scheme val="minor"/>
      </rPr>
      <t>Nutricia North America recommends using a scale for greatest accuracy</t>
    </r>
    <r>
      <rPr>
        <sz val="8"/>
        <color theme="7" tint="-0.249977111117893"/>
        <rFont val="Calibri"/>
        <family val="2"/>
        <scheme val="minor"/>
      </rPr>
      <t>. The scoops Nutricia provides are validated for use with Nutricia formulas, so are preferable to household measures.</t>
    </r>
  </si>
  <si>
    <t>Final volume</t>
  </si>
  <si>
    <r>
      <t>Quick Reference: Adding calories to formula with Duocal</t>
    </r>
    <r>
      <rPr>
        <b/>
        <vertAlign val="superscript"/>
        <sz val="22"/>
        <color rgb="FF6600FF"/>
        <rFont val="Calibri"/>
        <family val="2"/>
        <scheme val="minor"/>
      </rPr>
      <t>®</t>
    </r>
    <r>
      <rPr>
        <b/>
        <sz val="22"/>
        <color rgb="FF6600FF"/>
        <rFont val="Calibri"/>
        <family val="2"/>
        <scheme val="minor"/>
      </rPr>
      <t xml:space="preserve"> - 30 to 45</t>
    </r>
  </si>
  <si>
    <t>8:30-6 ET</t>
  </si>
  <si>
    <t>Online……….............……..</t>
  </si>
  <si>
    <r>
      <rPr>
        <b/>
        <u/>
        <sz val="13"/>
        <color rgb="FFFF3399"/>
        <rFont val="Calibri"/>
        <family val="2"/>
      </rPr>
      <t>Neocate.com</t>
    </r>
    <r>
      <rPr>
        <sz val="13"/>
        <color theme="10"/>
        <rFont val="Calibri"/>
        <family val="2"/>
      </rPr>
      <t xml:space="preserve"> </t>
    </r>
    <r>
      <rPr>
        <i/>
        <sz val="13"/>
        <color rgb="FFFF0000"/>
        <rFont val="Calibri"/>
        <family val="2"/>
      </rPr>
      <t>Click here for ordering information, recipes, and more!</t>
    </r>
  </si>
  <si>
    <r>
      <rPr>
        <b/>
        <sz val="16"/>
        <color rgb="FFFF0000"/>
        <rFont val="Wingdings 3"/>
        <family val="1"/>
        <charset val="2"/>
      </rPr>
      <t>i</t>
    </r>
    <r>
      <rPr>
        <b/>
        <i/>
        <sz val="16"/>
        <color rgb="FFFF0000"/>
        <rFont val="Calibri"/>
        <family val="2"/>
        <scheme val="minor"/>
      </rPr>
      <t xml:space="preserve"> Click here to visit this tab! </t>
    </r>
    <r>
      <rPr>
        <b/>
        <sz val="16"/>
        <color rgb="FFFF0000"/>
        <rFont val="Wingdings 3"/>
        <family val="1"/>
        <charset val="2"/>
      </rPr>
      <t>i</t>
    </r>
  </si>
  <si>
    <t>This printable tab is interactive. Use this tool to determine a combination of standard US household measures to provide an approximate number of grams of Duocal when a scale is not available and the provided scoop is not convenient.</t>
  </si>
  <si>
    <t>You can save a copy of this file, but check Nutricia Learning Center for updated versions of this and the many other tools we offer.
As always, please contact our Medical Affairs team with any questions or suggestions:</t>
  </si>
  <si>
    <r>
      <t xml:space="preserve">*Household measures are based on standard US, dry household measures. All measures are level and unpacked. These values are approximations only and have been provided for convenience: results can vary significantly based on the individual, device, and method. </t>
    </r>
    <r>
      <rPr>
        <b/>
        <sz val="9"/>
        <color theme="7" tint="-0.249977111117893"/>
        <rFont val="Calibri"/>
        <family val="2"/>
        <scheme val="minor"/>
      </rPr>
      <t>Nutricia North America recommends using a scale for greatest accuracy</t>
    </r>
    <r>
      <rPr>
        <sz val="9"/>
        <color theme="7" tint="-0.249977111117893"/>
        <rFont val="Calibri"/>
        <family val="2"/>
        <scheme val="minor"/>
      </rPr>
      <t>. The scoops Nutricia provides are validated for use with Nutricia formulas, so are preferable to household measures.</t>
    </r>
  </si>
  <si>
    <t>½ cup</t>
  </si>
  <si>
    <t>¼ cup</t>
  </si>
  <si>
    <r>
      <t xml:space="preserve">©2021 Nutricia North America.   </t>
    </r>
    <r>
      <rPr>
        <b/>
        <sz val="9"/>
        <color theme="0" tint="-0.34998626667073579"/>
        <rFont val="Calibri"/>
        <family val="2"/>
        <scheme val="minor"/>
      </rPr>
      <t>Please contact our Medical Affairs team with questions: (800) 365-7354</t>
    </r>
  </si>
  <si>
    <r>
      <t>Approximate Household Measures</t>
    </r>
    <r>
      <rPr>
        <vertAlign val="superscript"/>
        <sz val="16"/>
        <color rgb="FF6600FF"/>
        <rFont val="Calibri"/>
        <family val="2"/>
        <scheme val="minor"/>
      </rPr>
      <t>†</t>
    </r>
  </si>
  <si>
    <t>©2021 Nutricia North America</t>
  </si>
  <si>
    <t>Choose a method and follow the steps to determine an amount of Duocal to increase the caloric density of an enteral formula</t>
  </si>
  <si>
    <t>Enter starting volume of formula here:</t>
  </si>
  <si>
    <t>Enter concentration of formula here:</t>
  </si>
  <si>
    <t>which yields approximate final volume:</t>
  </si>
  <si>
    <r>
      <rPr>
        <b/>
        <sz val="22"/>
        <color theme="1"/>
        <rFont val="Calibri"/>
        <family val="2"/>
        <scheme val="minor"/>
      </rPr>
      <t xml:space="preserve">Method A </t>
    </r>
    <r>
      <rPr>
        <b/>
        <sz val="19"/>
        <color theme="1"/>
        <rFont val="Calibri"/>
        <family val="2"/>
        <scheme val="minor"/>
      </rPr>
      <t>- You have a specific calorie goal:</t>
    </r>
  </si>
  <si>
    <r>
      <rPr>
        <b/>
        <sz val="22"/>
        <color theme="1"/>
        <rFont val="Calibri"/>
        <family val="2"/>
        <scheme val="minor"/>
      </rPr>
      <t xml:space="preserve">Method B </t>
    </r>
    <r>
      <rPr>
        <b/>
        <sz val="19"/>
        <color theme="1"/>
        <rFont val="Calibri"/>
        <family val="2"/>
        <scheme val="minor"/>
      </rPr>
      <t>- You have a specific concentration goal:</t>
    </r>
  </si>
  <si>
    <t>Add this amount of Duocal:</t>
  </si>
  <si>
    <r>
      <t>[</t>
    </r>
    <r>
      <rPr>
        <b/>
        <i/>
        <sz val="20"/>
        <color rgb="FF6600FF"/>
        <rFont val="Calibri"/>
        <family val="2"/>
        <scheme val="minor"/>
      </rPr>
      <t>CTRL</t>
    </r>
    <r>
      <rPr>
        <b/>
        <sz val="20"/>
        <color rgb="FF6600FF"/>
        <rFont val="Calibri"/>
        <family val="2"/>
        <scheme val="minor"/>
      </rPr>
      <t>] and [</t>
    </r>
    <r>
      <rPr>
        <b/>
        <i/>
        <sz val="20"/>
        <color rgb="FF6600FF"/>
        <rFont val="Calibri"/>
        <family val="2"/>
        <scheme val="minor"/>
      </rPr>
      <t>P</t>
    </r>
    <r>
      <rPr>
        <b/>
        <sz val="20"/>
        <color rgb="FF6600FF"/>
        <rFont val="Calibri"/>
        <family val="2"/>
        <scheme val="minor"/>
      </rPr>
      <t>] to print this page</t>
    </r>
  </si>
  <si>
    <t>Enter desired final concentration here:</t>
  </si>
  <si>
    <t>Enter desired total calories here:</t>
  </si>
  <si>
    <r>
      <t xml:space="preserve">Add indicated amount of Duocal to enteral formula and shake, stir or mix well with a whisk.
Nutricia North America </t>
    </r>
    <r>
      <rPr>
        <b/>
        <i/>
        <sz val="18"/>
        <color theme="1"/>
        <rFont val="Calibri"/>
        <family val="2"/>
        <scheme val="minor"/>
      </rPr>
      <t>does not</t>
    </r>
    <r>
      <rPr>
        <sz val="18"/>
        <color theme="1"/>
        <rFont val="Calibri"/>
        <family val="2"/>
        <scheme val="minor"/>
      </rPr>
      <t xml:space="preserve"> recommend adding Duocal powder directly to feeding bags.</t>
    </r>
  </si>
  <si>
    <r>
      <t>Duocal</t>
    </r>
    <r>
      <rPr>
        <sz val="18"/>
        <color rgb="FFFF33CC"/>
        <rFont val="Calibri"/>
        <family val="2"/>
        <scheme val="minor"/>
      </rPr>
      <t>®</t>
    </r>
    <r>
      <rPr>
        <b/>
        <sz val="18"/>
        <color rgb="FFFF33CC"/>
        <rFont val="Calibri"/>
        <family val="2"/>
        <scheme val="minor"/>
      </rPr>
      <t xml:space="preserve"> Household Measures Calculator </t>
    </r>
    <r>
      <rPr>
        <sz val="18"/>
        <color rgb="FFFF33CC"/>
        <rFont val="Calibri"/>
        <family val="2"/>
        <scheme val="minor"/>
      </rPr>
      <t>- For US Healthcare Professionals</t>
    </r>
  </si>
  <si>
    <t>Approximate level &amp; unpacked Household Measures for</t>
  </si>
  <si>
    <t>Amounts Needed</t>
  </si>
  <si>
    <r>
      <rPr>
        <b/>
        <sz val="11"/>
        <color indexed="8"/>
        <rFont val="Calibri"/>
        <family val="2"/>
      </rPr>
      <t>1 cup</t>
    </r>
    <r>
      <rPr>
        <sz val="11"/>
        <color theme="1"/>
        <rFont val="Calibri"/>
        <family val="2"/>
      </rPr>
      <t xml:space="preserve"> </t>
    </r>
    <r>
      <rPr>
        <sz val="9"/>
        <color indexed="8"/>
        <rFont val="Calibri"/>
        <family val="2"/>
      </rPr>
      <t>(</t>
    </r>
    <r>
      <rPr>
        <i/>
        <sz val="9"/>
        <color indexed="8"/>
        <rFont val="Calibri"/>
        <family val="2"/>
      </rPr>
      <t>240 mL</t>
    </r>
    <r>
      <rPr>
        <sz val="9"/>
        <color indexed="8"/>
        <rFont val="Calibri"/>
        <family val="2"/>
      </rPr>
      <t>)</t>
    </r>
  </si>
  <si>
    <r>
      <rPr>
        <b/>
        <sz val="11"/>
        <color indexed="8"/>
        <rFont val="Calibri"/>
        <family val="2"/>
      </rPr>
      <t>½ cup</t>
    </r>
    <r>
      <rPr>
        <sz val="11"/>
        <color theme="1"/>
        <rFont val="Calibri"/>
        <family val="2"/>
      </rPr>
      <t xml:space="preserve"> </t>
    </r>
    <r>
      <rPr>
        <sz val="9"/>
        <color indexed="8"/>
        <rFont val="Calibri"/>
        <family val="2"/>
      </rPr>
      <t>(</t>
    </r>
    <r>
      <rPr>
        <i/>
        <sz val="9"/>
        <color indexed="8"/>
        <rFont val="Calibri"/>
        <family val="2"/>
      </rPr>
      <t>120 mL</t>
    </r>
    <r>
      <rPr>
        <sz val="9"/>
        <color indexed="8"/>
        <rFont val="Calibri"/>
        <family val="2"/>
      </rPr>
      <t>)</t>
    </r>
  </si>
  <si>
    <r>
      <rPr>
        <b/>
        <sz val="11"/>
        <color indexed="8"/>
        <rFont val="Calibri"/>
        <family val="2"/>
      </rPr>
      <t>¼ cup</t>
    </r>
    <r>
      <rPr>
        <sz val="11"/>
        <color theme="1"/>
        <rFont val="Calibri"/>
        <family val="2"/>
      </rPr>
      <t xml:space="preserve"> </t>
    </r>
    <r>
      <rPr>
        <sz val="9"/>
        <color indexed="8"/>
        <rFont val="Calibri"/>
        <family val="2"/>
      </rPr>
      <t>(</t>
    </r>
    <r>
      <rPr>
        <i/>
        <sz val="9"/>
        <color indexed="8"/>
        <rFont val="Calibri"/>
        <family val="2"/>
      </rPr>
      <t>60 mL</t>
    </r>
    <r>
      <rPr>
        <sz val="9"/>
        <color indexed="8"/>
        <rFont val="Calibri"/>
        <family val="2"/>
      </rPr>
      <t>)</t>
    </r>
  </si>
  <si>
    <r>
      <rPr>
        <b/>
        <sz val="11"/>
        <color indexed="8"/>
        <rFont val="Calibri"/>
        <family val="2"/>
      </rPr>
      <t>1 Tbsp</t>
    </r>
    <r>
      <rPr>
        <sz val="11"/>
        <color theme="1"/>
        <rFont val="Calibri"/>
        <family val="2"/>
      </rPr>
      <t xml:space="preserve"> </t>
    </r>
    <r>
      <rPr>
        <sz val="9"/>
        <color indexed="8"/>
        <rFont val="Calibri"/>
        <family val="2"/>
      </rPr>
      <t>(</t>
    </r>
    <r>
      <rPr>
        <i/>
        <sz val="9"/>
        <color indexed="8"/>
        <rFont val="Calibri"/>
        <family val="2"/>
      </rPr>
      <t>15 mL</t>
    </r>
    <r>
      <rPr>
        <sz val="9"/>
        <color indexed="8"/>
        <rFont val="Calibri"/>
        <family val="2"/>
      </rPr>
      <t>)</t>
    </r>
  </si>
  <si>
    <r>
      <rPr>
        <b/>
        <sz val="11"/>
        <color indexed="8"/>
        <rFont val="Calibri"/>
        <family val="2"/>
      </rPr>
      <t>1 tsp</t>
    </r>
    <r>
      <rPr>
        <sz val="11"/>
        <color theme="1"/>
        <rFont val="Calibri"/>
        <family val="2"/>
      </rPr>
      <t xml:space="preserve"> </t>
    </r>
    <r>
      <rPr>
        <sz val="9"/>
        <color indexed="8"/>
        <rFont val="Calibri"/>
        <family val="2"/>
      </rPr>
      <t>(</t>
    </r>
    <r>
      <rPr>
        <i/>
        <sz val="9"/>
        <color indexed="8"/>
        <rFont val="Calibri"/>
        <family val="2"/>
      </rPr>
      <t>5 mL</t>
    </r>
    <r>
      <rPr>
        <sz val="9"/>
        <color indexed="8"/>
        <rFont val="Calibri"/>
        <family val="2"/>
      </rPr>
      <t>)</t>
    </r>
  </si>
  <si>
    <t>= the amount household measures can approximate</t>
  </si>
  <si>
    <t>= the amount household measures can't approximate</t>
  </si>
  <si>
    <t>Nutricia North America recommends scoops over household measures for accuracy</t>
  </si>
  <si>
    <t>Measure*</t>
  </si>
  <si>
    <t>Approximate Weight*</t>
  </si>
  <si>
    <r>
      <t xml:space="preserve">*Household measurements are based on standard US, dry household measures. All measures are level and unpacked. These values are approximations only and have been provided for convenience: results can vary significantly based on the individual, device, and method. For patient safety, Nutricia directs caregivers requesting mixing instructions at non-standard dilutions and/or using household measures to their healthcare teams.
</t>
    </r>
    <r>
      <rPr>
        <sz val="8"/>
        <color theme="1"/>
        <rFont val="Calibri"/>
        <family val="2"/>
        <scheme val="minor"/>
      </rPr>
      <t>Duocal® is a specially formulated medical food and should only be used under medical supervision.</t>
    </r>
  </si>
  <si>
    <t>Duocal® is a specially formulated medical food and should only be used under medical supervision. Reach our Medical Affairs team at (800) 365-7354</t>
  </si>
  <si>
    <t>Reach our Medical Affairs team at (800) 365-7354</t>
  </si>
  <si>
    <t>at a total of:</t>
  </si>
  <si>
    <t>Duocal is a powdered energy source for increased caloric needs in conditions where a high-energy, low-fluid, low-electrolytes diet is indicated: in protein-restricted  and modular diets; in catabolic states and disorders of amino acid and protein metabolism</t>
  </si>
  <si>
    <t>Duocal® is a specially formulated medical food and should only be used under medical supervision.</t>
  </si>
  <si>
    <r>
      <t xml:space="preserve">Calculations based on 4.92 kcal/g, displacement factor of 0.77 mL/g.
*Effect on osmolality is estimated and varies based on multiple factors.
†Household measures are based on standard US, dry household measures. All measures are level and unpacked. These values are approximations only and have been provided for convenience: results can vary significantly based on the individual, device, and method. </t>
    </r>
    <r>
      <rPr>
        <b/>
        <sz val="10"/>
        <color theme="7" tint="-0.249977111117893"/>
        <rFont val="Calibri"/>
        <family val="2"/>
        <scheme val="minor"/>
      </rPr>
      <t>Nutricia North America recommends using a scale for greatest accuracy</t>
    </r>
    <r>
      <rPr>
        <sz val="10"/>
        <color theme="7" tint="-0.249977111117893"/>
        <rFont val="Calibri"/>
        <family val="2"/>
        <scheme val="minor"/>
      </rPr>
      <t>. The scoops Nutricia provides are validated for use with Nutricia formulas, so are preferable to household measures.</t>
    </r>
  </si>
  <si>
    <r>
      <rPr>
        <b/>
        <sz val="44"/>
        <color rgb="FF6600FF"/>
        <rFont val="Calibri"/>
        <family val="2"/>
        <scheme val="minor"/>
      </rPr>
      <t>Duocalculator</t>
    </r>
    <r>
      <rPr>
        <vertAlign val="superscript"/>
        <sz val="36"/>
        <color rgb="FF6600FF"/>
        <rFont val="Calibri"/>
        <family val="2"/>
        <scheme val="minor"/>
      </rPr>
      <t>©</t>
    </r>
    <r>
      <rPr>
        <vertAlign val="superscript"/>
        <sz val="24"/>
        <color rgb="FF6600FF"/>
        <rFont val="Calibri"/>
        <family val="2"/>
        <scheme val="minor"/>
      </rPr>
      <t xml:space="preserve">
For North American Healthcare Professionals</t>
    </r>
  </si>
  <si>
    <r>
      <rPr>
        <b/>
        <sz val="20"/>
        <color theme="1"/>
        <rFont val="Calibri"/>
        <family val="2"/>
        <scheme val="minor"/>
      </rPr>
      <t>Nutricia's Duocal</t>
    </r>
    <r>
      <rPr>
        <b/>
        <sz val="20"/>
        <color theme="1"/>
        <rFont val="Calibri"/>
        <family val="2"/>
      </rPr>
      <t>®</t>
    </r>
    <r>
      <rPr>
        <b/>
        <sz val="20"/>
        <color theme="1"/>
        <rFont val="Calibri"/>
        <family val="2"/>
        <scheme val="minor"/>
      </rPr>
      <t xml:space="preserve"> Tools </t>
    </r>
    <r>
      <rPr>
        <sz val="20"/>
        <color theme="1"/>
        <rFont val="Calibri"/>
        <family val="2"/>
        <scheme val="minor"/>
      </rPr>
      <t>- For North American Healthcare Professionals</t>
    </r>
    <r>
      <rPr>
        <b/>
        <sz val="16"/>
        <color theme="1"/>
        <rFont val="Calibri"/>
        <family val="2"/>
        <scheme val="minor"/>
      </rPr>
      <t xml:space="preserve">
</t>
    </r>
    <r>
      <rPr>
        <sz val="16"/>
        <color theme="1"/>
        <rFont val="Calibri"/>
        <family val="2"/>
        <scheme val="minor"/>
      </rPr>
      <t xml:space="preserve">Our Medical Affairs team developed these tools to help you add non-protein calories to </t>
    </r>
    <r>
      <rPr>
        <i/>
        <sz val="16"/>
        <color theme="1"/>
        <rFont val="Calibri"/>
        <family val="2"/>
        <scheme val="minor"/>
      </rPr>
      <t>any</t>
    </r>
    <r>
      <rPr>
        <sz val="16"/>
        <color theme="1"/>
        <rFont val="Calibri"/>
        <family val="2"/>
        <scheme val="minor"/>
      </rPr>
      <t xml:space="preserve"> enteral formula with Duocal</t>
    </r>
    <r>
      <rPr>
        <vertAlign val="superscript"/>
        <sz val="14"/>
        <color theme="1"/>
        <rFont val="Calibri"/>
        <family val="2"/>
        <scheme val="minor"/>
      </rPr>
      <t>®</t>
    </r>
    <r>
      <rPr>
        <sz val="16"/>
        <color theme="1"/>
        <rFont val="Calibri"/>
        <family val="2"/>
        <scheme val="minor"/>
      </rPr>
      <t>. 
These tools factor in caloric density, displacement factor and osmolality to save you time and maintain accuracy.</t>
    </r>
    <r>
      <rPr>
        <b/>
        <sz val="16"/>
        <color theme="1"/>
        <rFont val="Calibri"/>
        <family val="2"/>
        <scheme val="minor"/>
      </rPr>
      <t xml:space="preserve"> </t>
    </r>
  </si>
  <si>
    <r>
      <t>Duocalculator</t>
    </r>
    <r>
      <rPr>
        <b/>
        <vertAlign val="superscript"/>
        <sz val="16"/>
        <color theme="0"/>
        <rFont val="Calibri"/>
        <family val="2"/>
      </rPr>
      <t>©</t>
    </r>
  </si>
  <si>
    <t>This printable, interactive tab works in one of two ways to determine an amount of Duocal to add to an 
enteral formula. To begin, you'll need to know the caloric density and volume of formula you're starting with.</t>
  </si>
  <si>
    <r>
      <t xml:space="preserve">Enter the number of grams of 
Duocal powder in the </t>
    </r>
    <r>
      <rPr>
        <b/>
        <sz val="14"/>
        <color rgb="FF00B050"/>
        <rFont val="Calibri"/>
        <family val="2"/>
        <scheme val="minor"/>
      </rPr>
      <t>bright green cell</t>
    </r>
    <r>
      <rPr>
        <sz val="14"/>
        <rFont val="Calibri"/>
        <family val="2"/>
        <scheme val="minor"/>
      </rPr>
      <t>.</t>
    </r>
  </si>
  <si>
    <t>Duocal is a powdered energy source for increased caloric needs in conditions where a high-energy, low-fluid, low-electrolytes diet is indicated: in protein-restricted  and modular diets; in catabolic states and disorders of amino acid and protein metabolism.</t>
  </si>
  <si>
    <t>Desired concentration following supplementation with Duocal:</t>
  </si>
  <si>
    <r>
      <t xml:space="preserve">By using this tool, you affirm you've read &amp; accept Nutricia's guidance on use of household measures with our specialized products 
</t>
    </r>
    <r>
      <rPr>
        <b/>
        <sz val="10"/>
        <color rgb="FFFF0000"/>
        <rFont val="Calibri"/>
        <family val="2"/>
        <scheme val="minor"/>
      </rPr>
      <t>(Hover to read)</t>
    </r>
  </si>
  <si>
    <r>
      <rPr>
        <b/>
        <u/>
        <sz val="13"/>
        <color rgb="FF7030A0"/>
        <rFont val="Calibri"/>
        <family val="2"/>
      </rPr>
      <t>NutritionServices@Nutricia.com</t>
    </r>
    <r>
      <rPr>
        <sz val="13"/>
        <color rgb="FF7030A0"/>
        <rFont val="Calibri"/>
        <family val="2"/>
      </rPr>
      <t xml:space="preserve"> </t>
    </r>
    <r>
      <rPr>
        <i/>
        <sz val="13"/>
        <color rgb="FFFF0066"/>
        <rFont val="Calibri"/>
        <family val="2"/>
      </rPr>
      <t>Click here to email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</si>
</sst>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64" formatCode="0\ &quot;kcals/fl oz&quot;"/>
    <numFmt numFmtId="165" formatCode="0.0"/>
    <numFmt numFmtId="166" formatCode="&quot;      &quot;0\ &quot;fl oz&quot;"/>
    <numFmt numFmtId="167" formatCode="&quot;       &quot;0\ &quot;fl oz&quot;"/>
    <numFmt numFmtId="168" formatCode="0.0\ &quot;grams&quot;"/>
    <numFmt numFmtId="169" formatCode="&quot;       &quot;0.0\ &quot;fl oz&quot;"/>
    <numFmt numFmtId="170" formatCode="&quot;(&quot;0\ &quot;mL)&quot;"/>
    <numFmt numFmtId="171" formatCode="&quot;which provides &quot;0&quot; calories&quot;"/>
    <numFmt numFmtId="172" formatCode="&quot;and increases osmolality by ROUGHLY &quot;0&quot; mOsm/L*&quot;"/>
    <numFmt numFmtId="173" formatCode="0\ &quot;kcal/fl oz&quot;"/>
    <numFmt numFmtId="174" formatCode="0.00\ &quot;kcal/mL&quot;"/>
    <numFmt numFmtId="175" formatCode="0\ &quot;kcal&quot;"/>
    <numFmt numFmtId="176" formatCode="&quot;(&quot;0&quot;)&quot;"/>
    <numFmt numFmtId="177" formatCode="&quot;Last Updated&quot;\ m/d/yyyy"/>
    <numFmt numFmtId="178" formatCode="&quot;Step 1 x Step 2 = &quot;0&quot; kcal&quot;"/>
    <numFmt numFmtId="179" formatCode="0&quot; kcal&quot;"/>
    <numFmt numFmtId="180" formatCode="0&quot; g&quot;"/>
    <numFmt numFmtId="181" formatCode="&quot;1 scoop =&quot;\ 0.0\ &quot; g&quot;"/>
    <numFmt numFmtId="182" formatCode="&quot;~&quot;\ 0.0\ &quot;scoop(s)&quot;"/>
    <numFmt numFmtId="183" formatCode="&quot;= &quot;0&quot; g&quot;"/>
    <numFmt numFmtId="184" formatCode="&quot;Last updated &quot;\ m/d/yyyy"/>
    <numFmt numFmtId="185" formatCode="0.0&quot; g&quot;"/>
    <numFmt numFmtId="186" formatCode="&quot;and increases osmolality by APPROX &quot;0&quot; mOsm/L*&quot;"/>
    <numFmt numFmtId="187" formatCode="0.0\ &quot;kcal/fl oz&quot;"/>
    <numFmt numFmtId="188" formatCode="&quot;Last Updated &quot;m/d/yyyy"/>
    <numFmt numFmtId="189" formatCode="&quot;= ~&quot;\ 0.0\ &quot; scoops&quot;"/>
    <numFmt numFmtId="190" formatCode="0.0&quot;  &quot;"/>
    <numFmt numFmtId="191" formatCode="0\ &quot;half cup&quot;"/>
    <numFmt numFmtId="192" formatCode="0\ &quot;quarter cup&quot;"/>
    <numFmt numFmtId="193" formatCode="0\ &quot;Tbsps&quot;"/>
    <numFmt numFmtId="194" formatCode="0\ &quot;tsps&quot;"/>
    <numFmt numFmtId="195" formatCode="0\ &quot;cups&quot;"/>
    <numFmt numFmtId="196" formatCode="&quot;Total: &quot;0.0&quot; g&quot;"/>
    <numFmt numFmtId="197" formatCode="&quot;Deficit: &quot;0.0&quot; g&quot;"/>
  </numFmts>
  <fonts count="133">
    <font>
      <sz val="11"/>
      <color theme="1"/>
      <name val="Calibri"/>
      <family val="2"/>
      <scheme val="minor"/>
    </font>
    <font>
      <b/>
      <sz val="18"/>
      <color theme="3"/>
      <name val="Cambria"/>
      <family val="2"/>
      <scheme val="major"/>
    </font>
    <font>
      <sz val="10"/>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sz val="20"/>
      <color theme="1"/>
      <name val="Calibri"/>
      <family val="2"/>
      <scheme val="minor"/>
    </font>
    <font>
      <b/>
      <sz val="20"/>
      <color theme="1"/>
      <name val="Calibri"/>
      <family val="2"/>
      <scheme val="minor"/>
    </font>
    <font>
      <i/>
      <sz val="16"/>
      <color theme="1"/>
      <name val="Calibri"/>
      <family val="2"/>
      <scheme val="minor"/>
    </font>
    <font>
      <sz val="10"/>
      <name val="Arial"/>
      <family val="2"/>
    </font>
    <font>
      <b/>
      <sz val="12"/>
      <color rgb="FF6600FF"/>
      <name val="Calibri"/>
      <family val="2"/>
      <scheme val="minor"/>
    </font>
    <font>
      <b/>
      <sz val="14"/>
      <color rgb="FF6600FF"/>
      <name val="Calibri"/>
      <family val="2"/>
      <scheme val="minor"/>
    </font>
    <font>
      <i/>
      <sz val="10"/>
      <color rgb="FF6600FF"/>
      <name val="Calibri"/>
      <family val="2"/>
      <scheme val="minor"/>
    </font>
    <font>
      <i/>
      <sz val="18"/>
      <color theme="1"/>
      <name val="Calibri"/>
      <family val="2"/>
      <scheme val="minor"/>
    </font>
    <font>
      <sz val="18"/>
      <color theme="1"/>
      <name val="Calibri"/>
      <family val="2"/>
      <scheme val="minor"/>
    </font>
    <font>
      <b/>
      <i/>
      <sz val="18"/>
      <color theme="1"/>
      <name val="Calibri"/>
      <family val="2"/>
      <scheme val="minor"/>
    </font>
    <font>
      <b/>
      <i/>
      <sz val="20"/>
      <color rgb="FF6600FF"/>
      <name val="Calibri"/>
      <family val="2"/>
      <scheme val="minor"/>
    </font>
    <font>
      <i/>
      <sz val="10"/>
      <color theme="1"/>
      <name val="Calibri"/>
      <family val="2"/>
      <scheme val="minor"/>
    </font>
    <font>
      <b/>
      <sz val="20"/>
      <color rgb="FF6600FF"/>
      <name val="Calibri"/>
      <family val="2"/>
      <scheme val="minor"/>
    </font>
    <font>
      <b/>
      <sz val="17.5"/>
      <color theme="1"/>
      <name val="Calibri"/>
      <family val="2"/>
      <scheme val="minor"/>
    </font>
    <font>
      <sz val="17.5"/>
      <color theme="1"/>
      <name val="Calibri"/>
      <family val="2"/>
      <scheme val="minor"/>
    </font>
    <font>
      <sz val="11"/>
      <color theme="0"/>
      <name val="Calibri"/>
      <family val="2"/>
      <scheme val="minor"/>
    </font>
    <font>
      <b/>
      <sz val="22"/>
      <color rgb="FF6600FF"/>
      <name val="Calibri"/>
      <family val="2"/>
      <scheme val="minor"/>
    </font>
    <font>
      <b/>
      <sz val="16"/>
      <color theme="0"/>
      <name val="Calibri"/>
      <family val="2"/>
      <scheme val="minor"/>
    </font>
    <font>
      <b/>
      <sz val="14"/>
      <color theme="1"/>
      <name val="Calibri"/>
      <family val="2"/>
      <scheme val="minor"/>
    </font>
    <font>
      <sz val="11.5"/>
      <color theme="1"/>
      <name val="Calibri"/>
      <family val="2"/>
      <scheme val="minor"/>
    </font>
    <font>
      <b/>
      <sz val="11.5"/>
      <color theme="1"/>
      <name val="Calibri"/>
      <family val="2"/>
      <scheme val="minor"/>
    </font>
    <font>
      <sz val="9"/>
      <color theme="7" tint="-0.249977111117893"/>
      <name val="Calibri"/>
      <family val="2"/>
      <scheme val="minor"/>
    </font>
    <font>
      <b/>
      <sz val="9"/>
      <color theme="7" tint="-0.249977111117893"/>
      <name val="Calibri"/>
      <family val="2"/>
      <scheme val="minor"/>
    </font>
    <font>
      <sz val="10"/>
      <color theme="7" tint="-0.249977111117893"/>
      <name val="Calibri"/>
      <family val="2"/>
      <scheme val="minor"/>
    </font>
    <font>
      <sz val="9.5"/>
      <color theme="7" tint="-0.249977111117893"/>
      <name val="Calibri"/>
      <family val="2"/>
      <scheme val="minor"/>
    </font>
    <font>
      <b/>
      <sz val="19"/>
      <color theme="1"/>
      <name val="Calibri"/>
      <family val="2"/>
      <scheme val="minor"/>
    </font>
    <font>
      <i/>
      <sz val="12"/>
      <color theme="7" tint="-0.249977111117893"/>
      <name val="Calibri"/>
      <family val="2"/>
      <scheme val="minor"/>
    </font>
    <font>
      <b/>
      <sz val="16"/>
      <color rgb="FF6600FF"/>
      <name val="Calibri"/>
      <family val="2"/>
      <scheme val="minor"/>
    </font>
    <font>
      <b/>
      <sz val="15.5"/>
      <color theme="1"/>
      <name val="Calibri"/>
      <family val="2"/>
      <scheme val="minor"/>
    </font>
    <font>
      <b/>
      <sz val="22"/>
      <color theme="1"/>
      <name val="Calibri"/>
      <family val="2"/>
      <scheme val="minor"/>
    </font>
    <font>
      <i/>
      <sz val="20"/>
      <color theme="1"/>
      <name val="Calibri"/>
      <family val="2"/>
      <scheme val="minor"/>
    </font>
    <font>
      <b/>
      <sz val="18"/>
      <color rgb="FF6600FF"/>
      <name val="Calibri"/>
      <family val="2"/>
      <scheme val="minor"/>
    </font>
    <font>
      <sz val="11"/>
      <name val="Calibri"/>
      <family val="2"/>
      <scheme val="minor"/>
    </font>
    <font>
      <b/>
      <sz val="17"/>
      <color theme="0"/>
      <name val="Calibri"/>
      <family val="2"/>
      <scheme val="minor"/>
    </font>
    <font>
      <b/>
      <sz val="11"/>
      <color theme="0"/>
      <name val="Calibri"/>
      <family val="2"/>
      <scheme val="minor"/>
    </font>
    <font>
      <b/>
      <i/>
      <sz val="17"/>
      <color theme="1"/>
      <name val="Calibri"/>
      <family val="2"/>
      <scheme val="minor"/>
    </font>
    <font>
      <i/>
      <sz val="11"/>
      <color theme="1"/>
      <name val="Calibri"/>
      <family val="2"/>
      <scheme val="minor"/>
    </font>
    <font>
      <b/>
      <i/>
      <sz val="12"/>
      <color theme="1"/>
      <name val="Calibri"/>
      <family val="2"/>
      <scheme val="minor"/>
    </font>
    <font>
      <b/>
      <sz val="12"/>
      <color theme="1"/>
      <name val="Calibri"/>
      <family val="2"/>
    </font>
    <font>
      <b/>
      <sz val="14"/>
      <color rgb="FF7030A0"/>
      <name val="Calibri"/>
      <family val="2"/>
      <scheme val="minor"/>
    </font>
    <font>
      <b/>
      <i/>
      <sz val="14"/>
      <color rgb="FF7030A0"/>
      <name val="Calibri"/>
      <family val="2"/>
      <scheme val="minor"/>
    </font>
    <font>
      <b/>
      <sz val="16"/>
      <color theme="1"/>
      <name val="Calibri"/>
      <family val="2"/>
      <scheme val="minor"/>
    </font>
    <font>
      <sz val="13"/>
      <color theme="1"/>
      <name val="Calibri"/>
      <family val="2"/>
      <scheme val="minor"/>
    </font>
    <font>
      <u/>
      <sz val="14"/>
      <color theme="1"/>
      <name val="Calibri"/>
      <family val="2"/>
      <scheme val="minor"/>
    </font>
    <font>
      <sz val="26"/>
      <color rgb="FF7030A0"/>
      <name val="Arial Black"/>
      <family val="2"/>
    </font>
    <font>
      <b/>
      <i/>
      <sz val="14"/>
      <color rgb="FF7030A0"/>
      <name val="Arial"/>
      <family val="2"/>
    </font>
    <font>
      <b/>
      <i/>
      <sz val="12"/>
      <color rgb="FF7030A0"/>
      <name val="Arial"/>
      <family val="2"/>
    </font>
    <font>
      <i/>
      <sz val="12"/>
      <color rgb="FF7030A0"/>
      <name val="Arial"/>
      <family val="2"/>
    </font>
    <font>
      <sz val="18"/>
      <color theme="0"/>
      <name val="Calibri"/>
      <family val="2"/>
      <scheme val="minor"/>
    </font>
    <font>
      <sz val="18"/>
      <name val="Calibri"/>
      <family val="2"/>
      <scheme val="minor"/>
    </font>
    <font>
      <b/>
      <sz val="18"/>
      <color rgb="FF00B050"/>
      <name val="Calibri"/>
      <family val="2"/>
      <scheme val="minor"/>
    </font>
    <font>
      <sz val="14"/>
      <name val="Calibri"/>
      <family val="2"/>
      <scheme val="minor"/>
    </font>
    <font>
      <b/>
      <sz val="14"/>
      <color rgb="FF00B050"/>
      <name val="Calibri"/>
      <family val="2"/>
      <scheme val="minor"/>
    </font>
    <font>
      <i/>
      <sz val="14"/>
      <color theme="1"/>
      <name val="Calibri"/>
      <family val="2"/>
      <scheme val="minor"/>
    </font>
    <font>
      <u/>
      <sz val="6.6"/>
      <color theme="10"/>
      <name val="Calibri"/>
      <family val="2"/>
    </font>
    <font>
      <b/>
      <i/>
      <sz val="14"/>
      <color theme="1"/>
      <name val="Calibri"/>
      <family val="2"/>
      <scheme val="minor"/>
    </font>
    <font>
      <b/>
      <sz val="18"/>
      <name val="Calibri"/>
      <family val="2"/>
      <scheme val="minor"/>
    </font>
    <font>
      <b/>
      <sz val="18"/>
      <color rgb="FFFF0066"/>
      <name val="Calibri"/>
      <family val="2"/>
      <scheme val="minor"/>
    </font>
    <font>
      <vertAlign val="superscript"/>
      <sz val="14"/>
      <color theme="1"/>
      <name val="Calibri"/>
      <family val="2"/>
      <scheme val="minor"/>
    </font>
    <font>
      <b/>
      <i/>
      <sz val="18"/>
      <color rgb="FF7030A0"/>
      <name val="Arial"/>
      <family val="2"/>
    </font>
    <font>
      <sz val="20"/>
      <color rgb="FF7030A0"/>
      <name val="Arial"/>
      <family val="2"/>
    </font>
    <font>
      <b/>
      <i/>
      <sz val="16"/>
      <color rgb="FF7030A0"/>
      <name val="Arial"/>
      <family val="2"/>
    </font>
    <font>
      <b/>
      <sz val="20"/>
      <color rgb="FF7030A0"/>
      <name val="Arial"/>
      <family val="2"/>
    </font>
    <font>
      <b/>
      <sz val="20"/>
      <color rgb="FFFF0066"/>
      <name val="Arial"/>
      <family val="2"/>
    </font>
    <font>
      <i/>
      <sz val="20"/>
      <color rgb="FF7030A0"/>
      <name val="Arial"/>
      <family val="2"/>
    </font>
    <font>
      <sz val="11"/>
      <color rgb="FF6600FF"/>
      <name val="Calibri"/>
      <family val="2"/>
      <scheme val="minor"/>
    </font>
    <font>
      <u/>
      <sz val="13"/>
      <color theme="10"/>
      <name val="Calibri"/>
      <family val="2"/>
    </font>
    <font>
      <b/>
      <u/>
      <sz val="13"/>
      <color rgb="FFFF3399"/>
      <name val="Calibri"/>
      <family val="2"/>
    </font>
    <font>
      <b/>
      <u/>
      <sz val="13"/>
      <color rgb="FF7030A0"/>
      <name val="Calibri"/>
      <family val="2"/>
    </font>
    <font>
      <b/>
      <sz val="17"/>
      <name val="Calibri"/>
      <family val="2"/>
      <scheme val="minor"/>
    </font>
    <font>
      <b/>
      <i/>
      <sz val="24"/>
      <color rgb="FF6600FF"/>
      <name val="Calibri"/>
      <family val="2"/>
      <scheme val="minor"/>
    </font>
    <font>
      <sz val="11"/>
      <color rgb="FF7030A0"/>
      <name val="Calibri"/>
      <family val="2"/>
      <scheme val="minor"/>
    </font>
    <font>
      <b/>
      <sz val="20"/>
      <color theme="1"/>
      <name val="Calibri"/>
      <family val="2"/>
    </font>
    <font>
      <b/>
      <sz val="17"/>
      <color theme="1"/>
      <name val="Calibri"/>
      <family val="2"/>
      <scheme val="minor"/>
    </font>
    <font>
      <b/>
      <sz val="15"/>
      <color rgb="FF6600FF"/>
      <name val="Calibri"/>
      <family val="2"/>
      <scheme val="minor"/>
    </font>
    <font>
      <i/>
      <sz val="13"/>
      <color rgb="FFFF0000"/>
      <name val="Calibri"/>
      <family val="2"/>
    </font>
    <font>
      <b/>
      <sz val="14"/>
      <color theme="0"/>
      <name val="Calibri"/>
      <family val="2"/>
      <scheme val="minor"/>
    </font>
    <font>
      <i/>
      <sz val="12"/>
      <color rgb="FF6600FF"/>
      <name val="Calibri"/>
      <family val="2"/>
      <scheme val="minor"/>
    </font>
    <font>
      <sz val="9"/>
      <color theme="0" tint="-0.34998626667073579"/>
      <name val="Calibri"/>
      <family val="2"/>
      <scheme val="minor"/>
    </font>
    <font>
      <b/>
      <sz val="9"/>
      <color theme="0" tint="-0.34998626667073579"/>
      <name val="Calibri"/>
      <family val="2"/>
      <scheme val="minor"/>
    </font>
    <font>
      <i/>
      <sz val="18"/>
      <color theme="0"/>
      <name val="Calibri"/>
      <family val="2"/>
      <scheme val="minor"/>
    </font>
    <font>
      <b/>
      <i/>
      <sz val="18"/>
      <color rgb="FFFF0000"/>
      <name val="Calibri"/>
      <family val="2"/>
    </font>
    <font>
      <b/>
      <sz val="16"/>
      <color rgb="FFFF0000"/>
      <name val="Calibri"/>
      <family val="2"/>
      <scheme val="minor"/>
    </font>
    <font>
      <b/>
      <i/>
      <sz val="16"/>
      <color rgb="FFFF0000"/>
      <name val="Calibri"/>
      <family val="2"/>
      <scheme val="minor"/>
    </font>
    <font>
      <b/>
      <sz val="16"/>
      <color rgb="FFFF0000"/>
      <name val="Wingdings 3"/>
      <family val="1"/>
      <charset val="2"/>
    </font>
    <font>
      <b/>
      <i/>
      <sz val="16"/>
      <color rgb="FFFF0000"/>
      <name val="Wingdings 3"/>
      <family val="1"/>
      <charset val="2"/>
    </font>
    <font>
      <b/>
      <i/>
      <sz val="16"/>
      <color rgb="FFFF0000"/>
      <name val="Arial"/>
      <family val="2"/>
    </font>
    <font>
      <b/>
      <vertAlign val="superscript"/>
      <sz val="22"/>
      <color rgb="FF6600FF"/>
      <name val="Calibri"/>
      <family val="2"/>
      <scheme val="minor"/>
    </font>
    <font>
      <sz val="8"/>
      <color theme="7" tint="-0.249977111117893"/>
      <name val="Calibri"/>
      <family val="2"/>
      <scheme val="minor"/>
    </font>
    <font>
      <b/>
      <sz val="8"/>
      <color theme="7" tint="-0.249977111117893"/>
      <name val="Calibri"/>
      <family val="2"/>
      <scheme val="minor"/>
    </font>
    <font>
      <b/>
      <sz val="10"/>
      <color rgb="FF36006C"/>
      <name val="Calibri"/>
      <family val="2"/>
      <scheme val="minor"/>
    </font>
    <font>
      <sz val="13"/>
      <color theme="10"/>
      <name val="Calibri"/>
      <family val="2"/>
    </font>
    <font>
      <b/>
      <sz val="16"/>
      <color theme="0"/>
      <name val="Calibri"/>
      <family val="2"/>
    </font>
    <font>
      <b/>
      <sz val="16"/>
      <color rgb="FFFF0000"/>
      <name val="Calibri"/>
      <family val="1"/>
      <charset val="2"/>
      <scheme val="minor"/>
    </font>
    <font>
      <sz val="18"/>
      <color rgb="FFFF33CC"/>
      <name val="Calibri"/>
      <family val="2"/>
      <scheme val="minor"/>
    </font>
    <font>
      <b/>
      <sz val="10"/>
      <name val="Calibri"/>
      <family val="2"/>
      <scheme val="minor"/>
    </font>
    <font>
      <i/>
      <sz val="9"/>
      <color theme="0" tint="-0.34998626667073579"/>
      <name val="Calibri"/>
      <family val="2"/>
      <scheme val="minor"/>
    </font>
    <font>
      <b/>
      <sz val="18"/>
      <color rgb="FFFF33CC"/>
      <name val="Calibri"/>
      <family val="2"/>
      <scheme val="minor"/>
    </font>
    <font>
      <b/>
      <sz val="48"/>
      <color rgb="FF6600FF"/>
      <name val="Calibri"/>
      <family val="2"/>
      <scheme val="minor"/>
    </font>
    <font>
      <vertAlign val="superscript"/>
      <sz val="36"/>
      <color rgb="FF6600FF"/>
      <name val="Calibri"/>
      <family val="2"/>
      <scheme val="minor"/>
    </font>
    <font>
      <b/>
      <sz val="20"/>
      <color theme="7" tint="-0.249977111117893"/>
      <name val="Calibri"/>
      <family val="2"/>
      <scheme val="minor"/>
    </font>
    <font>
      <vertAlign val="superscript"/>
      <sz val="16"/>
      <color rgb="FF6600FF"/>
      <name val="Calibri"/>
      <family val="2"/>
      <scheme val="minor"/>
    </font>
    <font>
      <vertAlign val="superscript"/>
      <sz val="24"/>
      <color rgb="FF6600FF"/>
      <name val="Calibri"/>
      <family val="2"/>
      <scheme val="minor"/>
    </font>
    <font>
      <b/>
      <sz val="10"/>
      <color theme="7" tint="-0.249977111117893"/>
      <name val="Calibri"/>
      <family val="2"/>
      <scheme val="minor"/>
    </font>
    <font>
      <sz val="11"/>
      <color theme="1"/>
      <name val="Calibri"/>
      <family val="2"/>
    </font>
    <font>
      <b/>
      <sz val="11"/>
      <color indexed="8"/>
      <name val="Calibri"/>
      <family val="2"/>
    </font>
    <font>
      <sz val="9"/>
      <color indexed="8"/>
      <name val="Calibri"/>
      <family val="2"/>
    </font>
    <font>
      <i/>
      <sz val="9"/>
      <color indexed="8"/>
      <name val="Calibri"/>
      <family val="2"/>
    </font>
    <font>
      <b/>
      <i/>
      <sz val="11"/>
      <color theme="1"/>
      <name val="Calibri"/>
      <family val="2"/>
      <scheme val="minor"/>
    </font>
    <font>
      <sz val="8"/>
      <color theme="1" tint="0.499984740745262"/>
      <name val="Calibri"/>
      <family val="2"/>
      <scheme val="minor"/>
    </font>
    <font>
      <sz val="9"/>
      <color indexed="16"/>
      <name val="Tahoma"/>
      <family val="2"/>
    </font>
    <font>
      <sz val="10"/>
      <color rgb="FFFF0000"/>
      <name val="Calibri"/>
      <family val="2"/>
      <scheme val="minor"/>
    </font>
    <font>
      <b/>
      <sz val="10"/>
      <color rgb="FFFF0000"/>
      <name val="Calibri"/>
      <family val="2"/>
      <scheme val="minor"/>
    </font>
    <font>
      <b/>
      <sz val="9"/>
      <color indexed="16"/>
      <name val="Tahoma"/>
      <family val="2"/>
    </font>
    <font>
      <sz val="8"/>
      <color theme="1"/>
      <name val="Calibri"/>
      <family val="2"/>
      <scheme val="minor"/>
    </font>
    <font>
      <b/>
      <u/>
      <sz val="16"/>
      <name val="Calibri"/>
      <family val="2"/>
    </font>
    <font>
      <b/>
      <u/>
      <sz val="16"/>
      <color theme="0"/>
      <name val="Calibri"/>
      <family val="2"/>
    </font>
    <font>
      <b/>
      <sz val="44"/>
      <color rgb="FF6600FF"/>
      <name val="Calibri"/>
      <family val="2"/>
      <scheme val="minor"/>
    </font>
    <font>
      <b/>
      <vertAlign val="superscript"/>
      <sz val="16"/>
      <color theme="0"/>
      <name val="Calibri"/>
      <family val="2"/>
    </font>
    <font>
      <sz val="16"/>
      <name val="Calibri"/>
      <family val="2"/>
      <scheme val="minor"/>
    </font>
    <font>
      <i/>
      <sz val="11"/>
      <color theme="1" tint="0.499984740745262"/>
      <name val="Calibri"/>
      <family val="2"/>
      <scheme val="minor"/>
    </font>
    <font>
      <i/>
      <sz val="13"/>
      <color rgb="FFFF0066"/>
      <name val="Calibri"/>
      <family val="2"/>
    </font>
    <font>
      <u/>
      <sz val="13"/>
      <color rgb="FF7030A0"/>
      <name val="Calibri"/>
      <family val="2"/>
    </font>
    <font>
      <sz val="13"/>
      <color rgb="FF7030A0"/>
      <name val="Calibri"/>
      <family val="2"/>
    </font>
  </fonts>
  <fills count="33">
    <fill>
      <patternFill patternType="none"/>
    </fill>
    <fill>
      <patternFill patternType="gray125"/>
    </fill>
    <fill>
      <patternFill patternType="solid">
        <fgColor rgb="FFFFCCFF"/>
        <bgColor indexed="64"/>
      </patternFill>
    </fill>
    <fill>
      <patternFill patternType="solid">
        <fgColor rgb="FFFFDD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8DFF69"/>
        <bgColor indexed="64"/>
      </patternFill>
    </fill>
    <fill>
      <patternFill patternType="solid">
        <fgColor rgb="FF6600FF"/>
        <bgColor indexed="64"/>
      </patternFill>
    </fill>
    <fill>
      <patternFill patternType="solid">
        <fgColor rgb="FFFFEFFF"/>
        <bgColor indexed="64"/>
      </patternFill>
    </fill>
    <fill>
      <patternFill patternType="solid">
        <fgColor theme="0"/>
        <bgColor indexed="64"/>
      </patternFill>
    </fill>
    <fill>
      <patternFill patternType="solid">
        <fgColor rgb="FFF5F3F7"/>
        <bgColor indexed="64"/>
      </patternFill>
    </fill>
    <fill>
      <patternFill patternType="solid">
        <fgColor rgb="FFDFC9FF"/>
        <bgColor indexed="64"/>
      </patternFill>
    </fill>
    <fill>
      <patternFill patternType="solid">
        <fgColor rgb="FFCBA7FF"/>
        <bgColor indexed="64"/>
      </patternFill>
    </fill>
    <fill>
      <patternFill patternType="solid">
        <fgColor rgb="FFB9FFA3"/>
        <bgColor indexed="64"/>
      </patternFill>
    </fill>
    <fill>
      <patternFill patternType="solid">
        <fgColor rgb="FFFFF7FF"/>
        <bgColor indexed="64"/>
      </patternFill>
    </fill>
    <fill>
      <patternFill patternType="solid">
        <fgColor rgb="FFCAFFB9"/>
        <bgColor indexed="64"/>
      </patternFill>
    </fill>
    <fill>
      <patternFill patternType="solid">
        <fgColor rgb="FFE5FFDD"/>
        <bgColor indexed="64"/>
      </patternFill>
    </fill>
    <fill>
      <patternFill patternType="solid">
        <fgColor rgb="FFFF66CC"/>
        <bgColor indexed="64"/>
      </patternFill>
    </fill>
    <fill>
      <patternFill patternType="solid">
        <fgColor rgb="FFFF0066"/>
        <bgColor indexed="64"/>
      </patternFill>
    </fill>
    <fill>
      <patternFill patternType="solid">
        <fgColor theme="1"/>
        <bgColor indexed="64"/>
      </patternFill>
    </fill>
    <fill>
      <patternFill patternType="solid">
        <fgColor rgb="FFDFFFD5"/>
        <bgColor indexed="64"/>
      </patternFill>
    </fill>
    <fill>
      <patternFill patternType="solid">
        <fgColor rgb="FF66FF33"/>
        <bgColor indexed="64"/>
      </patternFill>
    </fill>
    <fill>
      <patternFill patternType="solid">
        <fgColor rgb="FF7030A0"/>
        <bgColor indexed="64"/>
      </patternFill>
    </fill>
    <fill>
      <patternFill patternType="solid">
        <fgColor rgb="FFFFE1FF"/>
        <bgColor indexed="64"/>
      </patternFill>
    </fill>
    <fill>
      <patternFill patternType="solid">
        <fgColor theme="4" tint="0.79998168889431442"/>
        <bgColor indexed="64"/>
      </patternFill>
    </fill>
    <fill>
      <patternFill patternType="solid">
        <fgColor rgb="FF9966FF"/>
        <bgColor indexed="64"/>
      </patternFill>
    </fill>
    <fill>
      <patternFill patternType="solid">
        <fgColor rgb="FFFF99CC"/>
        <bgColor indexed="64"/>
      </patternFill>
    </fill>
    <fill>
      <patternFill patternType="solid">
        <fgColor rgb="FFF1EFF5"/>
        <bgColor indexed="64"/>
      </patternFill>
    </fill>
    <fill>
      <patternFill patternType="solid">
        <fgColor theme="4" tint="0.59999389629810485"/>
        <bgColor indexed="64"/>
      </patternFill>
    </fill>
    <fill>
      <patternFill patternType="solid">
        <fgColor rgb="FFFFC5FF"/>
        <bgColor indexed="64"/>
      </patternFill>
    </fill>
    <fill>
      <patternFill patternType="solid">
        <fgColor rgb="FFFFB3D9"/>
        <bgColor indexed="64"/>
      </patternFill>
    </fill>
    <fill>
      <patternFill patternType="solid">
        <fgColor rgb="FFFF89B9"/>
        <bgColor indexed="64"/>
      </patternFill>
    </fill>
    <fill>
      <patternFill patternType="solid">
        <fgColor rgb="FFD3FFC5"/>
        <bgColor indexed="64"/>
      </patternFill>
    </fill>
  </fills>
  <borders count="12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style="thick">
        <color rgb="FF6600FF"/>
      </left>
      <right/>
      <top style="thick">
        <color rgb="FF6600FF"/>
      </top>
      <bottom/>
      <diagonal/>
    </border>
    <border>
      <left/>
      <right/>
      <top style="thick">
        <color rgb="FF6600FF"/>
      </top>
      <bottom/>
      <diagonal/>
    </border>
    <border>
      <left style="thick">
        <color rgb="FF6600FF"/>
      </left>
      <right/>
      <top/>
      <bottom/>
      <diagonal/>
    </border>
    <border>
      <left style="dotted">
        <color indexed="64"/>
      </left>
      <right/>
      <top/>
      <bottom/>
      <diagonal/>
    </border>
    <border>
      <left style="dotted">
        <color indexed="64"/>
      </left>
      <right/>
      <top/>
      <bottom style="medium">
        <color indexed="64"/>
      </bottom>
      <diagonal/>
    </border>
    <border>
      <left/>
      <right style="thick">
        <color rgb="FF6600FF"/>
      </right>
      <top style="thick">
        <color rgb="FF6600FF"/>
      </top>
      <bottom/>
      <diagonal/>
    </border>
    <border>
      <left/>
      <right style="thick">
        <color rgb="FF6600FF"/>
      </right>
      <top/>
      <bottom/>
      <diagonal/>
    </border>
    <border>
      <left/>
      <right/>
      <top style="thin">
        <color rgb="FF6600FF"/>
      </top>
      <bottom style="thin">
        <color rgb="FF6600FF"/>
      </bottom>
      <diagonal/>
    </border>
    <border>
      <left/>
      <right style="thin">
        <color rgb="FF6600FF"/>
      </right>
      <top style="thin">
        <color rgb="FF6600FF"/>
      </top>
      <bottom style="thin">
        <color rgb="FF6600FF"/>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dashed">
        <color indexed="64"/>
      </top>
      <bottom style="double">
        <color indexed="64"/>
      </bottom>
      <diagonal/>
    </border>
    <border>
      <left style="dotted">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bottom style="thin">
        <color indexed="64"/>
      </bottom>
      <diagonal/>
    </border>
    <border>
      <left style="dotted">
        <color indexed="64"/>
      </left>
      <right/>
      <top/>
      <bottom style="thin">
        <color indexed="64"/>
      </bottom>
      <diagonal/>
    </border>
    <border>
      <left/>
      <right style="thin">
        <color theme="0" tint="-4.9989318521683403E-2"/>
      </right>
      <top style="thin">
        <color theme="0" tint="-4.9989318521683403E-2"/>
      </top>
      <bottom style="thick">
        <color theme="0"/>
      </bottom>
      <diagonal/>
    </border>
    <border>
      <left style="medium">
        <color rgb="FF6600FF"/>
      </left>
      <right/>
      <top style="medium">
        <color rgb="FF6600FF"/>
      </top>
      <bottom/>
      <diagonal/>
    </border>
    <border>
      <left/>
      <right/>
      <top style="medium">
        <color rgb="FF6600FF"/>
      </top>
      <bottom/>
      <diagonal/>
    </border>
    <border>
      <left/>
      <right style="medium">
        <color rgb="FF6600FF"/>
      </right>
      <top style="medium">
        <color rgb="FF6600FF"/>
      </top>
      <bottom/>
      <diagonal/>
    </border>
    <border>
      <left/>
      <right/>
      <top style="thick">
        <color theme="0"/>
      </top>
      <bottom style="thin">
        <color theme="0" tint="-4.9989318521683403E-2"/>
      </bottom>
      <diagonal/>
    </border>
    <border>
      <left/>
      <right style="thin">
        <color theme="0" tint="-4.9989318521683403E-2"/>
      </right>
      <top style="thick">
        <color theme="0"/>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ck">
        <color theme="0"/>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ck">
        <color theme="0"/>
      </bottom>
      <diagonal/>
    </border>
    <border>
      <left/>
      <right/>
      <top style="thin">
        <color theme="0" tint="-4.9989318521683403E-2"/>
      </top>
      <bottom style="thick">
        <color theme="0"/>
      </bottom>
      <diagonal/>
    </border>
    <border>
      <left style="medium">
        <color rgb="FF6600FF"/>
      </left>
      <right/>
      <top/>
      <bottom/>
      <diagonal/>
    </border>
    <border>
      <left/>
      <right/>
      <top/>
      <bottom style="thick">
        <color rgb="FF6600FF"/>
      </bottom>
      <diagonal/>
    </border>
    <border>
      <left/>
      <right style="thick">
        <color rgb="FF6600FF"/>
      </right>
      <top/>
      <bottom style="thick">
        <color rgb="FF6600FF"/>
      </bottom>
      <diagonal/>
    </border>
    <border>
      <left style="double">
        <color rgb="FF6600FF"/>
      </left>
      <right/>
      <top style="double">
        <color rgb="FF6600FF"/>
      </top>
      <bottom/>
      <diagonal/>
    </border>
    <border>
      <left/>
      <right/>
      <top style="double">
        <color rgb="FF6600FF"/>
      </top>
      <bottom/>
      <diagonal/>
    </border>
    <border>
      <left/>
      <right style="double">
        <color rgb="FF6600FF"/>
      </right>
      <top style="double">
        <color rgb="FF6600FF"/>
      </top>
      <bottom/>
      <diagonal/>
    </border>
    <border>
      <left style="double">
        <color rgb="FF6600FF"/>
      </left>
      <right/>
      <top style="thin">
        <color theme="0" tint="-4.9989318521683403E-2"/>
      </top>
      <bottom style="thick">
        <color theme="0"/>
      </bottom>
      <diagonal/>
    </border>
    <border>
      <left/>
      <right style="double">
        <color rgb="FF6600FF"/>
      </right>
      <top style="thin">
        <color theme="0" tint="-4.9989318521683403E-2"/>
      </top>
      <bottom style="thick">
        <color theme="0"/>
      </bottom>
      <diagonal/>
    </border>
    <border>
      <left style="double">
        <color rgb="FF6600FF"/>
      </left>
      <right/>
      <top style="thick">
        <color theme="0"/>
      </top>
      <bottom style="thin">
        <color theme="0" tint="-4.9989318521683403E-2"/>
      </bottom>
      <diagonal/>
    </border>
    <border>
      <left/>
      <right style="double">
        <color rgb="FF6600FF"/>
      </right>
      <top style="thick">
        <color theme="0"/>
      </top>
      <bottom style="thin">
        <color theme="0" tint="-4.9989318521683403E-2"/>
      </bottom>
      <diagonal/>
    </border>
    <border>
      <left style="double">
        <color rgb="FF6600FF"/>
      </left>
      <right/>
      <top style="thin">
        <color theme="0" tint="-4.9989318521683403E-2"/>
      </top>
      <bottom style="thin">
        <color theme="0" tint="-4.9989318521683403E-2"/>
      </bottom>
      <diagonal/>
    </border>
    <border>
      <left/>
      <right style="double">
        <color rgb="FF6600FF"/>
      </right>
      <top style="thin">
        <color theme="0" tint="-4.9989318521683403E-2"/>
      </top>
      <bottom style="thin">
        <color theme="0" tint="-4.9989318521683403E-2"/>
      </bottom>
      <diagonal/>
    </border>
    <border>
      <left style="double">
        <color rgb="FF6600FF"/>
      </left>
      <right/>
      <top style="thin">
        <color theme="0" tint="-4.9989318521683403E-2"/>
      </top>
      <bottom style="double">
        <color rgb="FF6600FF"/>
      </bottom>
      <diagonal/>
    </border>
    <border>
      <left/>
      <right/>
      <top style="thin">
        <color theme="0" tint="-4.9989318521683403E-2"/>
      </top>
      <bottom style="double">
        <color rgb="FF6600FF"/>
      </bottom>
      <diagonal/>
    </border>
    <border>
      <left/>
      <right style="thin">
        <color theme="0" tint="-4.9989318521683403E-2"/>
      </right>
      <top style="thin">
        <color theme="0" tint="-4.9989318521683403E-2"/>
      </top>
      <bottom style="double">
        <color rgb="FF6600FF"/>
      </bottom>
      <diagonal/>
    </border>
    <border>
      <left style="thin">
        <color theme="0" tint="-4.9989318521683403E-2"/>
      </left>
      <right/>
      <top style="thin">
        <color theme="0" tint="-4.9989318521683403E-2"/>
      </top>
      <bottom style="double">
        <color rgb="FF6600FF"/>
      </bottom>
      <diagonal/>
    </border>
    <border>
      <left/>
      <right style="double">
        <color rgb="FF6600FF"/>
      </right>
      <top style="thin">
        <color theme="0" tint="-4.9989318521683403E-2"/>
      </top>
      <bottom style="double">
        <color rgb="FF6600FF"/>
      </bottom>
      <diagonal/>
    </border>
    <border>
      <left/>
      <right style="medium">
        <color indexed="64"/>
      </right>
      <top/>
      <bottom style="thick">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rgb="FF6600FF"/>
      </right>
      <top/>
      <bottom/>
      <diagonal/>
    </border>
    <border>
      <left/>
      <right/>
      <top style="thin">
        <color rgb="FFFF0066"/>
      </top>
      <bottom/>
      <diagonal/>
    </border>
    <border>
      <left/>
      <right style="medium">
        <color rgb="FFFF0066"/>
      </right>
      <top style="thin">
        <color rgb="FFFF0066"/>
      </top>
      <bottom/>
      <diagonal/>
    </border>
    <border>
      <left/>
      <right style="medium">
        <color rgb="FFFF0066"/>
      </right>
      <top/>
      <bottom/>
      <diagonal/>
    </border>
    <border>
      <left/>
      <right/>
      <top/>
      <bottom style="thick">
        <color rgb="FFFF0066"/>
      </bottom>
      <diagonal/>
    </border>
    <border>
      <left/>
      <right style="medium">
        <color rgb="FFFF0066"/>
      </right>
      <top/>
      <bottom style="thick">
        <color rgb="FFFF0066"/>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ck">
        <color indexed="64"/>
      </top>
      <bottom style="thin">
        <color indexed="64"/>
      </bottom>
      <diagonal/>
    </border>
    <border>
      <left/>
      <right style="medium">
        <color indexed="64"/>
      </right>
      <top style="thin">
        <color indexed="64"/>
      </top>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style="thick">
        <color theme="7" tint="0.79998168889431442"/>
      </left>
      <right/>
      <top/>
      <bottom/>
      <diagonal/>
    </border>
    <border>
      <left/>
      <right style="thick">
        <color theme="7" tint="0.79998168889431442"/>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ck">
        <color theme="7" tint="0.79998168889431442"/>
      </left>
      <right/>
      <top/>
      <bottom style="thick">
        <color theme="7" tint="0.79995117038483843"/>
      </bottom>
      <diagonal/>
    </border>
    <border>
      <left/>
      <right/>
      <top/>
      <bottom style="thick">
        <color theme="7" tint="0.79995117038483843"/>
      </bottom>
      <diagonal/>
    </border>
    <border>
      <left/>
      <right style="thick">
        <color theme="7" tint="0.79998168889431442"/>
      </right>
      <top/>
      <bottom style="thick">
        <color theme="7" tint="0.79995117038483843"/>
      </bottom>
      <diagonal/>
    </border>
    <border>
      <left style="thick">
        <color rgb="FF6600FF"/>
      </left>
      <right/>
      <top/>
      <bottom style="thick">
        <color rgb="FF6600FF"/>
      </bottom>
      <diagonal/>
    </border>
    <border>
      <left/>
      <right/>
      <top style="thick">
        <color theme="7" tint="0.79995117038483843"/>
      </top>
      <bottom/>
      <diagonal/>
    </border>
    <border>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left>
      <right style="thin">
        <color theme="0"/>
      </right>
      <top style="thin">
        <color theme="0"/>
      </top>
      <bottom style="thin">
        <color theme="0"/>
      </bottom>
      <diagonal/>
    </border>
    <border>
      <left style="thin">
        <color theme="7" tint="-0.24994659260841701"/>
      </left>
      <right/>
      <top style="thin">
        <color auto="1"/>
      </top>
      <bottom style="double">
        <color auto="1"/>
      </bottom>
      <diagonal/>
    </border>
    <border>
      <left/>
      <right/>
      <top style="thin">
        <color auto="1"/>
      </top>
      <bottom style="double">
        <color auto="1"/>
      </bottom>
      <diagonal/>
    </border>
    <border>
      <left/>
      <right style="thin">
        <color theme="7" tint="-0.24994659260841701"/>
      </right>
      <top style="thin">
        <color auto="1"/>
      </top>
      <bottom style="double">
        <color auto="1"/>
      </bottom>
      <diagonal/>
    </border>
    <border>
      <left/>
      <right style="thin">
        <color auto="1"/>
      </right>
      <top style="thin">
        <color auto="1"/>
      </top>
      <bottom style="double">
        <color auto="1"/>
      </bottom>
      <diagonal/>
    </border>
    <border>
      <left/>
      <right style="thin">
        <color indexed="64"/>
      </right>
      <top style="double">
        <color auto="1"/>
      </top>
      <bottom style="dotted">
        <color indexed="64"/>
      </bottom>
      <diagonal/>
    </border>
    <border>
      <left style="thin">
        <color indexed="64"/>
      </left>
      <right style="thin">
        <color indexed="64"/>
      </right>
      <top style="double">
        <color auto="1"/>
      </top>
      <bottom style="dotted">
        <color indexed="64"/>
      </bottom>
      <diagonal/>
    </border>
    <border>
      <left style="thin">
        <color indexed="64"/>
      </left>
      <right/>
      <top style="double">
        <color auto="1"/>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uble">
        <color auto="1"/>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rgb="FF6600FF"/>
      </left>
      <right/>
      <top style="thin">
        <color rgb="FF6600FF"/>
      </top>
      <bottom style="thin">
        <color theme="0" tint="-4.9989318521683403E-2"/>
      </bottom>
      <diagonal/>
    </border>
    <border>
      <left/>
      <right/>
      <top style="thin">
        <color rgb="FF6600FF"/>
      </top>
      <bottom style="thin">
        <color theme="0" tint="-4.9989318521683403E-2"/>
      </bottom>
      <diagonal/>
    </border>
    <border>
      <left/>
      <right style="thin">
        <color rgb="FF6600FF"/>
      </right>
      <top style="thin">
        <color rgb="FF6600FF"/>
      </top>
      <bottom style="thin">
        <color theme="0" tint="-4.9989318521683403E-2"/>
      </bottom>
      <diagonal/>
    </border>
    <border>
      <left style="thin">
        <color rgb="FF6600FF"/>
      </left>
      <right/>
      <top style="thin">
        <color theme="0" tint="-4.9989318521683403E-2"/>
      </top>
      <bottom/>
      <diagonal/>
    </border>
    <border>
      <left/>
      <right style="thin">
        <color rgb="FF6600FF"/>
      </right>
      <top style="thin">
        <color theme="0" tint="-4.9989318521683403E-2"/>
      </top>
      <bottom/>
      <diagonal/>
    </border>
    <border>
      <left style="thin">
        <color rgb="FF6600FF"/>
      </left>
      <right style="thin">
        <color theme="0"/>
      </right>
      <top style="thin">
        <color theme="0"/>
      </top>
      <bottom style="thin">
        <color theme="0"/>
      </bottom>
      <diagonal/>
    </border>
    <border>
      <left style="thin">
        <color theme="0"/>
      </left>
      <right style="thin">
        <color rgb="FF6600FF"/>
      </right>
      <top style="thin">
        <color theme="0"/>
      </top>
      <bottom style="thin">
        <color theme="0"/>
      </bottom>
      <diagonal/>
    </border>
    <border>
      <left style="thin">
        <color rgb="FF6600FF"/>
      </left>
      <right style="thin">
        <color theme="0"/>
      </right>
      <top style="thin">
        <color theme="0"/>
      </top>
      <bottom style="thin">
        <color rgb="FF6600FF"/>
      </bottom>
      <diagonal/>
    </border>
    <border>
      <left style="thin">
        <color theme="0"/>
      </left>
      <right style="thin">
        <color theme="0"/>
      </right>
      <top style="thin">
        <color theme="0"/>
      </top>
      <bottom style="thin">
        <color rgb="FF6600FF"/>
      </bottom>
      <diagonal/>
    </border>
    <border>
      <left style="thin">
        <color theme="0"/>
      </left>
      <right style="thin">
        <color rgb="FF6600FF"/>
      </right>
      <top style="thin">
        <color theme="0"/>
      </top>
      <bottom style="thin">
        <color rgb="FF6600FF"/>
      </bottom>
      <diagonal/>
    </border>
    <border>
      <left/>
      <right style="thick">
        <color auto="1"/>
      </right>
      <top style="thin">
        <color auto="1"/>
      </top>
      <bottom style="thick">
        <color auto="1"/>
      </bottom>
      <diagonal/>
    </border>
    <border>
      <left style="medium">
        <color auto="1"/>
      </left>
      <right/>
      <top style="thin">
        <color auto="1"/>
      </top>
      <bottom/>
      <diagonal/>
    </border>
    <border>
      <left style="thin">
        <color rgb="FF6600FF"/>
      </left>
      <right/>
      <top/>
      <bottom/>
      <diagonal/>
    </border>
  </borders>
  <cellStyleXfs count="8">
    <xf numFmtId="0" fontId="0" fillId="0" borderId="0"/>
    <xf numFmtId="0" fontId="1" fillId="0" borderId="0" applyNumberFormat="0" applyFill="0" applyBorder="0" applyAlignment="0" applyProtection="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63" fillId="0" borderId="0" applyNumberFormat="0" applyFill="0" applyBorder="0" applyAlignment="0" applyProtection="0">
      <alignment vertical="top"/>
      <protection locked="0"/>
    </xf>
  </cellStyleXfs>
  <cellXfs count="494">
    <xf numFmtId="0" fontId="0" fillId="0" borderId="0" xfId="0"/>
    <xf numFmtId="0" fontId="2" fillId="0" borderId="0" xfId="0" applyFont="1" applyFill="1" applyBorder="1"/>
    <xf numFmtId="0" fontId="2" fillId="0" borderId="0" xfId="0" applyFont="1"/>
    <xf numFmtId="174" fontId="15" fillId="2" borderId="2" xfId="0" applyNumberFormat="1" applyFont="1" applyFill="1" applyBorder="1" applyAlignment="1">
      <alignment horizontal="center"/>
    </xf>
    <xf numFmtId="174" fontId="15" fillId="5" borderId="2" xfId="0" applyNumberFormat="1" applyFont="1" applyFill="1" applyBorder="1" applyAlignment="1">
      <alignment horizontal="center"/>
    </xf>
    <xf numFmtId="0" fontId="3" fillId="2" borderId="27" xfId="0" applyFont="1" applyFill="1" applyBorder="1" applyAlignment="1">
      <alignment horizontal="center" wrapText="1"/>
    </xf>
    <xf numFmtId="0" fontId="3" fillId="2" borderId="30" xfId="0" applyFont="1" applyFill="1" applyBorder="1" applyAlignment="1">
      <alignment horizontal="center"/>
    </xf>
    <xf numFmtId="176" fontId="20" fillId="8" borderId="12" xfId="0" applyNumberFormat="1" applyFont="1" applyFill="1" applyBorder="1" applyAlignment="1">
      <alignment horizontal="center" vertical="center"/>
    </xf>
    <xf numFmtId="176" fontId="20" fillId="3" borderId="12" xfId="0" applyNumberFormat="1" applyFont="1" applyFill="1" applyBorder="1" applyAlignment="1">
      <alignment horizontal="center" vertical="center"/>
    </xf>
    <xf numFmtId="176" fontId="20" fillId="3" borderId="17" xfId="0" applyNumberFormat="1" applyFont="1" applyFill="1" applyBorder="1" applyAlignment="1">
      <alignment horizontal="center" vertical="center"/>
    </xf>
    <xf numFmtId="1" fontId="21" fillId="4" borderId="9" xfId="0" applyNumberFormat="1" applyFont="1" applyFill="1" applyBorder="1" applyAlignment="1">
      <alignment horizontal="right" wrapText="1"/>
    </xf>
    <xf numFmtId="173" fontId="14" fillId="2" borderId="2" xfId="0" applyNumberFormat="1" applyFont="1" applyFill="1" applyBorder="1" applyAlignment="1">
      <alignment horizontal="center"/>
    </xf>
    <xf numFmtId="173" fontId="14" fillId="2" borderId="2" xfId="0" applyNumberFormat="1" applyFont="1" applyFill="1" applyBorder="1" applyAlignment="1">
      <alignment horizontal="center" vertical="top"/>
    </xf>
    <xf numFmtId="173" fontId="14" fillId="5" borderId="2" xfId="0" applyNumberFormat="1" applyFont="1" applyFill="1" applyBorder="1" applyAlignment="1">
      <alignment horizontal="center" vertical="top"/>
    </xf>
    <xf numFmtId="165" fontId="5" fillId="8" borderId="11" xfId="0" applyNumberFormat="1" applyFont="1" applyFill="1" applyBorder="1" applyAlignment="1">
      <alignment horizontal="center" vertical="center"/>
    </xf>
    <xf numFmtId="165" fontId="5" fillId="3" borderId="11" xfId="0" applyNumberFormat="1" applyFont="1" applyFill="1" applyBorder="1" applyAlignment="1">
      <alignment horizontal="center" vertical="center"/>
    </xf>
    <xf numFmtId="165" fontId="5" fillId="3" borderId="33" xfId="0" applyNumberFormat="1" applyFont="1" applyFill="1" applyBorder="1" applyAlignment="1">
      <alignment horizontal="center" vertical="center"/>
    </xf>
    <xf numFmtId="165" fontId="5" fillId="3" borderId="13" xfId="0" applyNumberFormat="1" applyFont="1" applyFill="1" applyBorder="1" applyAlignment="1">
      <alignment horizontal="center" vertical="center"/>
    </xf>
    <xf numFmtId="167" fontId="29" fillId="8" borderId="0" xfId="0" applyNumberFormat="1" applyFont="1" applyFill="1" applyBorder="1" applyAlignment="1">
      <alignment horizontal="left" vertical="center"/>
    </xf>
    <xf numFmtId="167" fontId="29" fillId="3" borderId="0" xfId="0" applyNumberFormat="1" applyFont="1" applyFill="1" applyBorder="1" applyAlignment="1">
      <alignment horizontal="left" vertical="center"/>
    </xf>
    <xf numFmtId="166" fontId="29" fillId="3" borderId="8" xfId="0" applyNumberFormat="1" applyFont="1" applyFill="1" applyBorder="1" applyAlignment="1">
      <alignment horizontal="left" vertical="center"/>
    </xf>
    <xf numFmtId="167" fontId="29" fillId="10" borderId="0" xfId="0" applyNumberFormat="1" applyFont="1" applyFill="1" applyBorder="1" applyAlignment="1">
      <alignment horizontal="left" vertical="center"/>
    </xf>
    <xf numFmtId="167" fontId="29" fillId="4" borderId="0" xfId="0" applyNumberFormat="1" applyFont="1" applyFill="1" applyBorder="1" applyAlignment="1">
      <alignment horizontal="left" vertical="center"/>
    </xf>
    <xf numFmtId="166" fontId="29" fillId="4" borderId="8" xfId="0" applyNumberFormat="1" applyFont="1" applyFill="1" applyBorder="1" applyAlignment="1">
      <alignment horizontal="left" vertical="center"/>
    </xf>
    <xf numFmtId="165" fontId="0" fillId="8" borderId="21" xfId="0" applyNumberFormat="1" applyFont="1" applyFill="1" applyBorder="1" applyAlignment="1">
      <alignment horizontal="center" vertical="center"/>
    </xf>
    <xf numFmtId="165" fontId="0" fillId="3" borderId="21" xfId="0" applyNumberFormat="1" applyFont="1" applyFill="1" applyBorder="1" applyAlignment="1">
      <alignment horizontal="center" vertical="center"/>
    </xf>
    <xf numFmtId="165" fontId="0" fillId="3" borderId="22" xfId="0" applyNumberFormat="1" applyFont="1" applyFill="1" applyBorder="1" applyAlignment="1">
      <alignment horizontal="center" vertical="center"/>
    </xf>
    <xf numFmtId="165" fontId="0" fillId="3" borderId="34" xfId="0" applyNumberFormat="1" applyFont="1" applyFill="1" applyBorder="1" applyAlignment="1">
      <alignment horizontal="center" vertical="center"/>
    </xf>
    <xf numFmtId="176" fontId="20" fillId="3" borderId="14" xfId="0" applyNumberFormat="1" applyFont="1" applyFill="1" applyBorder="1" applyAlignment="1">
      <alignment horizontal="center" vertical="center"/>
    </xf>
    <xf numFmtId="0" fontId="0" fillId="0" borderId="0" xfId="0" applyProtection="1"/>
    <xf numFmtId="0" fontId="40" fillId="9" borderId="0" xfId="0" quotePrefix="1" applyFont="1" applyFill="1" applyBorder="1" applyAlignment="1" applyProtection="1">
      <alignment horizontal="right" vertical="top"/>
    </xf>
    <xf numFmtId="0" fontId="6" fillId="9" borderId="0" xfId="0" applyFont="1" applyFill="1" applyBorder="1" applyAlignment="1" applyProtection="1">
      <alignment vertical="top" wrapText="1"/>
    </xf>
    <xf numFmtId="0" fontId="6" fillId="9" borderId="20" xfId="0" applyFont="1" applyFill="1" applyBorder="1" applyAlignment="1" applyProtection="1">
      <alignment vertical="top" wrapText="1"/>
    </xf>
    <xf numFmtId="0" fontId="0" fillId="9" borderId="20" xfId="0" applyFont="1" applyFill="1" applyBorder="1" applyProtection="1"/>
    <xf numFmtId="0" fontId="0" fillId="9" borderId="0" xfId="0" applyFont="1" applyFill="1" applyBorder="1" applyProtection="1"/>
    <xf numFmtId="0" fontId="0" fillId="9" borderId="0" xfId="0" applyFill="1" applyBorder="1" applyProtection="1"/>
    <xf numFmtId="0" fontId="10" fillId="9" borderId="0" xfId="0" quotePrefix="1" applyFont="1" applyFill="1" applyBorder="1" applyAlignment="1" applyProtection="1">
      <alignment horizontal="center"/>
    </xf>
    <xf numFmtId="0" fontId="0" fillId="4" borderId="0" xfId="0" applyFont="1" applyFill="1" applyBorder="1" applyProtection="1"/>
    <xf numFmtId="0" fontId="8" fillId="9" borderId="0" xfId="0" applyFont="1" applyFill="1" applyBorder="1" applyAlignment="1" applyProtection="1">
      <alignment horizontal="center"/>
    </xf>
    <xf numFmtId="0" fontId="9" fillId="9" borderId="0" xfId="0" applyFont="1" applyFill="1" applyBorder="1" applyProtection="1"/>
    <xf numFmtId="0" fontId="7" fillId="9" borderId="0" xfId="0" applyFont="1" applyFill="1" applyBorder="1" applyProtection="1"/>
    <xf numFmtId="0" fontId="7" fillId="9" borderId="11" xfId="0" applyFont="1" applyFill="1" applyBorder="1" applyProtection="1"/>
    <xf numFmtId="167" fontId="0" fillId="4" borderId="0" xfId="0" applyNumberFormat="1" applyFont="1" applyFill="1" applyBorder="1" applyAlignment="1" applyProtection="1">
      <alignment horizontal="left"/>
    </xf>
    <xf numFmtId="0" fontId="0" fillId="9" borderId="11" xfId="0" applyFont="1" applyFill="1" applyBorder="1" applyProtection="1"/>
    <xf numFmtId="0" fontId="6" fillId="9" borderId="20" xfId="0" applyFont="1" applyFill="1" applyBorder="1" applyProtection="1"/>
    <xf numFmtId="0" fontId="6" fillId="9" borderId="0" xfId="0" applyFont="1" applyFill="1" applyBorder="1" applyProtection="1"/>
    <xf numFmtId="0" fontId="6" fillId="9" borderId="24" xfId="0" applyFont="1" applyFill="1" applyBorder="1" applyProtection="1"/>
    <xf numFmtId="0" fontId="6" fillId="0" borderId="0" xfId="0" applyFont="1" applyProtection="1"/>
    <xf numFmtId="0" fontId="0" fillId="14" borderId="69" xfId="0" applyFont="1" applyFill="1" applyBorder="1" applyProtection="1"/>
    <xf numFmtId="0" fontId="9" fillId="14" borderId="69" xfId="0" applyFont="1" applyFill="1" applyBorder="1" applyProtection="1"/>
    <xf numFmtId="0" fontId="0" fillId="14" borderId="70" xfId="0" applyFont="1" applyFill="1" applyBorder="1" applyProtection="1"/>
    <xf numFmtId="0" fontId="7" fillId="14" borderId="70" xfId="0" applyFont="1" applyFill="1" applyBorder="1" applyProtection="1"/>
    <xf numFmtId="0" fontId="0" fillId="14" borderId="71" xfId="0" applyFont="1" applyFill="1" applyBorder="1" applyProtection="1"/>
    <xf numFmtId="0" fontId="0" fillId="14" borderId="0" xfId="0" applyFont="1" applyFill="1" applyBorder="1" applyProtection="1"/>
    <xf numFmtId="0" fontId="9" fillId="14" borderId="0" xfId="0" applyFont="1" applyFill="1" applyBorder="1" applyProtection="1"/>
    <xf numFmtId="0" fontId="7" fillId="14" borderId="71" xfId="0" applyFont="1" applyFill="1" applyBorder="1" applyProtection="1"/>
    <xf numFmtId="171" fontId="16" fillId="14" borderId="71" xfId="0" applyNumberFormat="1" applyFont="1" applyFill="1" applyBorder="1" applyAlignment="1" applyProtection="1">
      <alignment horizontal="left"/>
    </xf>
    <xf numFmtId="171" fontId="16" fillId="9" borderId="0" xfId="0" applyNumberFormat="1" applyFont="1" applyFill="1" applyBorder="1" applyAlignment="1" applyProtection="1">
      <alignment horizontal="left"/>
    </xf>
    <xf numFmtId="172" fontId="23" fillId="9" borderId="0" xfId="0" applyNumberFormat="1" applyFont="1" applyFill="1" applyBorder="1" applyAlignment="1" applyProtection="1">
      <alignment horizontal="left"/>
    </xf>
    <xf numFmtId="0" fontId="35" fillId="9" borderId="0" xfId="0" applyFont="1" applyFill="1" applyBorder="1" applyAlignment="1" applyProtection="1"/>
    <xf numFmtId="0" fontId="33" fillId="9" borderId="24" xfId="0" applyFont="1" applyFill="1" applyBorder="1" applyAlignment="1" applyProtection="1">
      <alignment vertical="center" wrapText="1"/>
    </xf>
    <xf numFmtId="0" fontId="33" fillId="9" borderId="0" xfId="0" applyFont="1" applyFill="1" applyBorder="1" applyAlignment="1" applyProtection="1">
      <alignment vertical="center" wrapText="1"/>
    </xf>
    <xf numFmtId="0" fontId="2" fillId="9" borderId="0" xfId="0" applyFont="1" applyFill="1" applyBorder="1"/>
    <xf numFmtId="0" fontId="2" fillId="22" borderId="0" xfId="0" applyFont="1" applyFill="1"/>
    <xf numFmtId="0" fontId="74" fillId="22" borderId="0" xfId="0" applyFont="1" applyFill="1" applyBorder="1"/>
    <xf numFmtId="0" fontId="74" fillId="22" borderId="0" xfId="0" applyFont="1" applyFill="1"/>
    <xf numFmtId="0" fontId="2" fillId="9" borderId="20" xfId="0" applyFont="1" applyFill="1" applyBorder="1"/>
    <xf numFmtId="0" fontId="2" fillId="9" borderId="24" xfId="0" applyFont="1" applyFill="1" applyBorder="1"/>
    <xf numFmtId="0" fontId="0" fillId="22" borderId="0" xfId="0" applyFill="1" applyBorder="1" applyProtection="1"/>
    <xf numFmtId="0" fontId="0" fillId="22" borderId="0" xfId="0" applyFill="1" applyProtection="1"/>
    <xf numFmtId="0" fontId="33" fillId="22" borderId="0" xfId="0" applyFont="1" applyFill="1" applyBorder="1" applyAlignment="1" applyProtection="1">
      <alignment vertical="top" wrapText="1"/>
    </xf>
    <xf numFmtId="0" fontId="6" fillId="22" borderId="0" xfId="0" applyFont="1" applyFill="1" applyProtection="1"/>
    <xf numFmtId="0" fontId="33" fillId="22" borderId="0" xfId="0" applyFont="1" applyFill="1" applyBorder="1" applyAlignment="1" applyProtection="1">
      <alignment vertical="center" wrapText="1"/>
    </xf>
    <xf numFmtId="0" fontId="6" fillId="22" borderId="0" xfId="0" applyFont="1" applyFill="1" applyBorder="1" applyProtection="1"/>
    <xf numFmtId="0" fontId="17" fillId="9" borderId="0" xfId="0" applyFont="1" applyFill="1" applyBorder="1" applyAlignment="1" applyProtection="1">
      <alignment vertical="top" wrapText="1"/>
    </xf>
    <xf numFmtId="0" fontId="14" fillId="9" borderId="0" xfId="0" applyFont="1" applyFill="1" applyBorder="1" applyAlignment="1">
      <alignment horizontal="left" wrapText="1"/>
    </xf>
    <xf numFmtId="0" fontId="14" fillId="9" borderId="0" xfId="0" applyFont="1" applyFill="1" applyBorder="1" applyAlignment="1">
      <alignment horizontal="center" vertical="center" wrapText="1"/>
    </xf>
    <xf numFmtId="0" fontId="14" fillId="9" borderId="48" xfId="0" applyFont="1" applyFill="1" applyBorder="1" applyAlignment="1">
      <alignment horizontal="center" vertical="center" wrapText="1"/>
    </xf>
    <xf numFmtId="0" fontId="30" fillId="9" borderId="0" xfId="0" applyFont="1" applyFill="1" applyBorder="1" applyAlignment="1">
      <alignment vertical="center" wrapText="1"/>
    </xf>
    <xf numFmtId="0" fontId="0" fillId="22" borderId="0" xfId="0" applyFont="1" applyFill="1"/>
    <xf numFmtId="0" fontId="0" fillId="0" borderId="0" xfId="0" applyFont="1"/>
    <xf numFmtId="0" fontId="0" fillId="9" borderId="0" xfId="0" applyFont="1" applyFill="1"/>
    <xf numFmtId="0" fontId="0" fillId="9" borderId="18" xfId="0" applyFont="1" applyFill="1" applyBorder="1"/>
    <xf numFmtId="0" fontId="0" fillId="9" borderId="19" xfId="0" applyFont="1" applyFill="1" applyBorder="1"/>
    <xf numFmtId="0" fontId="0" fillId="9" borderId="23" xfId="0" applyFont="1" applyFill="1" applyBorder="1"/>
    <xf numFmtId="0" fontId="0" fillId="9" borderId="20" xfId="0" applyFont="1" applyFill="1" applyBorder="1"/>
    <xf numFmtId="164" fontId="0" fillId="9" borderId="0" xfId="0" applyNumberFormat="1" applyFont="1" applyFill="1" applyBorder="1"/>
    <xf numFmtId="0" fontId="0" fillId="0" borderId="0" xfId="0" applyFont="1" applyBorder="1"/>
    <xf numFmtId="0" fontId="0" fillId="9" borderId="0" xfId="0" applyFont="1" applyFill="1" applyBorder="1"/>
    <xf numFmtId="0" fontId="0" fillId="9" borderId="24" xfId="0" applyFont="1" applyFill="1" applyBorder="1"/>
    <xf numFmtId="0" fontId="0" fillId="0" borderId="0" xfId="0" applyFont="1" applyFill="1" applyBorder="1"/>
    <xf numFmtId="0" fontId="0" fillId="2" borderId="1" xfId="0" applyFont="1" applyFill="1" applyBorder="1"/>
    <xf numFmtId="0" fontId="0" fillId="2" borderId="3" xfId="0" applyFont="1" applyFill="1" applyBorder="1"/>
    <xf numFmtId="0" fontId="0" fillId="5" borderId="1" xfId="0" applyFont="1" applyFill="1" applyBorder="1"/>
    <xf numFmtId="0" fontId="0" fillId="10" borderId="0" xfId="0" applyFont="1" applyFill="1" applyBorder="1"/>
    <xf numFmtId="0" fontId="0" fillId="4" borderId="0" xfId="0" applyFont="1" applyFill="1" applyBorder="1"/>
    <xf numFmtId="0" fontId="0" fillId="5" borderId="3" xfId="0" applyFont="1" applyFill="1" applyBorder="1"/>
    <xf numFmtId="0" fontId="0" fillId="4" borderId="8" xfId="0" applyFont="1" applyFill="1" applyBorder="1"/>
    <xf numFmtId="0" fontId="0" fillId="4" borderId="17" xfId="0" applyFont="1" applyFill="1" applyBorder="1"/>
    <xf numFmtId="0" fontId="0" fillId="8" borderId="0" xfId="0" applyFont="1" applyFill="1" applyBorder="1"/>
    <xf numFmtId="0" fontId="0" fillId="3" borderId="0" xfId="0" applyFont="1" applyFill="1" applyBorder="1"/>
    <xf numFmtId="0" fontId="0" fillId="3" borderId="8" xfId="0" applyFont="1" applyFill="1" applyBorder="1"/>
    <xf numFmtId="0" fontId="0" fillId="3" borderId="17" xfId="0" applyFont="1" applyFill="1" applyBorder="1"/>
    <xf numFmtId="0" fontId="0" fillId="8" borderId="7" xfId="0" applyFont="1" applyFill="1" applyBorder="1"/>
    <xf numFmtId="0" fontId="0" fillId="22" borderId="0" xfId="0" applyFont="1" applyFill="1" applyBorder="1"/>
    <xf numFmtId="0" fontId="0" fillId="9" borderId="90" xfId="0" applyFont="1" applyFill="1" applyBorder="1"/>
    <xf numFmtId="0" fontId="0" fillId="9" borderId="48" xfId="0" applyFont="1" applyFill="1" applyBorder="1"/>
    <xf numFmtId="0" fontId="0" fillId="9" borderId="49" xfId="0" applyFont="1" applyFill="1" applyBorder="1"/>
    <xf numFmtId="0" fontId="97" fillId="9" borderId="0" xfId="0" applyFont="1" applyFill="1" applyBorder="1" applyAlignment="1">
      <alignment vertical="center" wrapText="1"/>
    </xf>
    <xf numFmtId="0" fontId="0" fillId="0" borderId="19" xfId="0" applyFont="1" applyBorder="1"/>
    <xf numFmtId="164" fontId="0" fillId="0" borderId="0" xfId="0" applyNumberFormat="1" applyFont="1" applyBorder="1"/>
    <xf numFmtId="0" fontId="53" fillId="23" borderId="0" xfId="2" applyFont="1" applyFill="1" applyBorder="1" applyAlignment="1" applyProtection="1">
      <alignment horizontal="left" vertical="center"/>
    </xf>
    <xf numFmtId="0" fontId="53" fillId="24" borderId="0" xfId="2" applyFont="1" applyFill="1" applyBorder="1" applyAlignment="1" applyProtection="1">
      <alignment horizontal="left" vertical="center"/>
    </xf>
    <xf numFmtId="0" fontId="54" fillId="23" borderId="0" xfId="2" applyFont="1" applyFill="1" applyBorder="1" applyAlignment="1" applyProtection="1">
      <alignment horizontal="left" vertical="center" wrapText="1"/>
    </xf>
    <xf numFmtId="0" fontId="55" fillId="23" borderId="0" xfId="2" applyFont="1" applyFill="1" applyBorder="1" applyAlignment="1" applyProtection="1">
      <alignment horizontal="left" vertical="top" wrapText="1"/>
    </xf>
    <xf numFmtId="0" fontId="55" fillId="24" borderId="0" xfId="2" applyFont="1" applyFill="1" applyBorder="1" applyAlignment="1" applyProtection="1">
      <alignment vertical="top" wrapText="1"/>
    </xf>
    <xf numFmtId="0" fontId="55" fillId="24" borderId="0" xfId="2" applyFont="1" applyFill="1" applyBorder="1" applyAlignment="1" applyProtection="1">
      <alignment horizontal="right" wrapText="1"/>
    </xf>
    <xf numFmtId="1" fontId="104" fillId="19" borderId="0" xfId="2" applyNumberFormat="1" applyFont="1" applyFill="1" applyBorder="1" applyAlignment="1" applyProtection="1">
      <alignment horizontal="center" vertical="center"/>
    </xf>
    <xf numFmtId="0" fontId="0" fillId="22" borderId="0" xfId="0" applyFont="1" applyFill="1" applyBorder="1" applyProtection="1"/>
    <xf numFmtId="0" fontId="0" fillId="22" borderId="0" xfId="0" applyFont="1" applyFill="1" applyProtection="1"/>
    <xf numFmtId="0" fontId="0" fillId="0" borderId="0" xfId="0" applyFont="1" applyProtection="1"/>
    <xf numFmtId="0" fontId="0" fillId="9" borderId="18" xfId="0" applyFont="1" applyFill="1" applyBorder="1" applyProtection="1"/>
    <xf numFmtId="0" fontId="0" fillId="9" borderId="19" xfId="0" applyFont="1" applyFill="1" applyBorder="1" applyProtection="1"/>
    <xf numFmtId="164" fontId="0" fillId="0" borderId="0" xfId="0" applyNumberFormat="1" applyFont="1" applyProtection="1"/>
    <xf numFmtId="0" fontId="0" fillId="0" borderId="20" xfId="0" applyFont="1" applyBorder="1" applyProtection="1"/>
    <xf numFmtId="0" fontId="0" fillId="9" borderId="24" xfId="0" applyFont="1" applyFill="1" applyBorder="1" applyProtection="1"/>
    <xf numFmtId="0" fontId="0" fillId="0" borderId="11" xfId="0" applyFont="1" applyBorder="1" applyProtection="1"/>
    <xf numFmtId="0" fontId="109" fillId="9" borderId="0" xfId="0" quotePrefix="1" applyFont="1" applyFill="1" applyBorder="1" applyAlignment="1" applyProtection="1">
      <alignment horizontal="left"/>
    </xf>
    <xf numFmtId="0" fontId="0" fillId="0" borderId="77" xfId="0" applyFont="1" applyBorder="1" applyProtection="1"/>
    <xf numFmtId="0" fontId="0" fillId="9" borderId="77" xfId="0" applyFont="1" applyFill="1" applyBorder="1" applyProtection="1"/>
    <xf numFmtId="0" fontId="0" fillId="0" borderId="0" xfId="0" applyFont="1" applyBorder="1" applyProtection="1"/>
    <xf numFmtId="0" fontId="0" fillId="9" borderId="48" xfId="0" applyFont="1" applyFill="1" applyBorder="1" applyProtection="1"/>
    <xf numFmtId="0" fontId="97" fillId="22" borderId="0" xfId="0" applyFont="1" applyFill="1" applyBorder="1" applyAlignment="1" applyProtection="1">
      <alignment vertical="center" wrapText="1"/>
    </xf>
    <xf numFmtId="0" fontId="10" fillId="14" borderId="69" xfId="0" applyFont="1" applyFill="1" applyBorder="1" applyProtection="1"/>
    <xf numFmtId="0" fontId="8" fillId="5" borderId="0" xfId="0" applyFont="1" applyFill="1" applyBorder="1" applyAlignment="1" applyProtection="1">
      <alignment horizontal="center" vertical="top"/>
    </xf>
    <xf numFmtId="0" fontId="35" fillId="9" borderId="0" xfId="2" applyFont="1" applyFill="1" applyBorder="1" applyAlignment="1" applyProtection="1">
      <alignment horizontal="left" vertical="top"/>
    </xf>
    <xf numFmtId="188" fontId="86" fillId="9" borderId="48" xfId="0" applyNumberFormat="1" applyFont="1" applyFill="1" applyBorder="1" applyAlignment="1" applyProtection="1">
      <alignment horizontal="left" vertical="top"/>
    </xf>
    <xf numFmtId="0" fontId="0" fillId="23" borderId="0" xfId="0" applyFont="1" applyFill="1" applyBorder="1" applyAlignment="1" applyProtection="1">
      <alignment horizontal="left"/>
    </xf>
    <xf numFmtId="167" fontId="0" fillId="23" borderId="0" xfId="0" applyNumberFormat="1" applyFont="1" applyFill="1" applyBorder="1" applyAlignment="1" applyProtection="1">
      <alignment horizontal="left"/>
    </xf>
    <xf numFmtId="0" fontId="6" fillId="23" borderId="0" xfId="0" applyFont="1" applyFill="1" applyBorder="1" applyProtection="1"/>
    <xf numFmtId="164" fontId="5" fillId="23" borderId="0" xfId="0" applyNumberFormat="1" applyFont="1" applyFill="1" applyBorder="1" applyAlignment="1" applyProtection="1">
      <alignment horizontal="center"/>
    </xf>
    <xf numFmtId="0" fontId="0" fillId="23" borderId="0" xfId="0" applyFont="1" applyFill="1" applyBorder="1" applyProtection="1"/>
    <xf numFmtId="0" fontId="44" fillId="23" borderId="7" xfId="0" applyFont="1" applyFill="1" applyBorder="1" applyProtection="1"/>
    <xf numFmtId="0" fontId="0" fillId="23" borderId="7" xfId="0" applyFont="1" applyFill="1" applyBorder="1" applyProtection="1"/>
    <xf numFmtId="0" fontId="9" fillId="23" borderId="7" xfId="0" applyFont="1" applyFill="1" applyBorder="1" applyProtection="1"/>
    <xf numFmtId="0" fontId="0" fillId="23" borderId="64" xfId="0" applyFont="1" applyFill="1" applyBorder="1" applyProtection="1"/>
    <xf numFmtId="0" fontId="44" fillId="23" borderId="7" xfId="0" applyFont="1" applyFill="1" applyBorder="1" applyAlignment="1" applyProtection="1">
      <alignment vertical="center"/>
    </xf>
    <xf numFmtId="0" fontId="18" fillId="23" borderId="7" xfId="0" applyFont="1" applyFill="1" applyBorder="1" applyAlignment="1" applyProtection="1">
      <alignment vertical="center" wrapText="1"/>
    </xf>
    <xf numFmtId="0" fontId="18" fillId="23" borderId="78" xfId="0" applyFont="1" applyFill="1" applyBorder="1" applyAlignment="1" applyProtection="1">
      <alignment vertical="center" wrapText="1"/>
    </xf>
    <xf numFmtId="0" fontId="18" fillId="23" borderId="0" xfId="0" applyFont="1" applyFill="1" applyBorder="1" applyAlignment="1" applyProtection="1">
      <alignment vertical="center"/>
    </xf>
    <xf numFmtId="0" fontId="0" fillId="24" borderId="0" xfId="0" applyFont="1" applyFill="1" applyBorder="1" applyProtection="1"/>
    <xf numFmtId="167" fontId="0" fillId="24" borderId="0" xfId="0" applyNumberFormat="1" applyFont="1" applyFill="1" applyBorder="1" applyAlignment="1" applyProtection="1">
      <alignment horizontal="left"/>
    </xf>
    <xf numFmtId="0" fontId="6" fillId="24" borderId="0" xfId="0" applyFont="1" applyFill="1" applyBorder="1" applyProtection="1"/>
    <xf numFmtId="0" fontId="44" fillId="24" borderId="7" xfId="0" applyFont="1" applyFill="1" applyBorder="1" applyProtection="1"/>
    <xf numFmtId="0" fontId="0" fillId="24" borderId="7" xfId="0" applyFont="1" applyFill="1" applyBorder="1" applyProtection="1"/>
    <xf numFmtId="0" fontId="9" fillId="24" borderId="7" xfId="0" applyFont="1" applyFill="1" applyBorder="1" applyProtection="1"/>
    <xf numFmtId="0" fontId="0" fillId="24" borderId="64" xfId="0" applyFont="1" applyFill="1" applyBorder="1" applyProtection="1"/>
    <xf numFmtId="0" fontId="44" fillId="24" borderId="7" xfId="0" applyFont="1" applyFill="1" applyBorder="1" applyAlignment="1" applyProtection="1">
      <alignment vertical="center"/>
    </xf>
    <xf numFmtId="0" fontId="18" fillId="24" borderId="7" xfId="0" applyFont="1" applyFill="1" applyBorder="1" applyAlignment="1" applyProtection="1">
      <alignment vertical="center" wrapText="1"/>
    </xf>
    <xf numFmtId="0" fontId="18" fillId="24" borderId="78" xfId="0" applyFont="1" applyFill="1" applyBorder="1" applyAlignment="1" applyProtection="1">
      <alignment vertical="center" wrapText="1"/>
    </xf>
    <xf numFmtId="0" fontId="18" fillId="24" borderId="7" xfId="0" applyFont="1" applyFill="1" applyBorder="1" applyAlignment="1" applyProtection="1"/>
    <xf numFmtId="0" fontId="8" fillId="28" borderId="0" xfId="0" applyFont="1" applyFill="1" applyBorder="1" applyAlignment="1" applyProtection="1">
      <alignment horizontal="center"/>
    </xf>
    <xf numFmtId="0" fontId="8" fillId="29" borderId="0" xfId="0" applyFont="1" applyFill="1" applyBorder="1" applyAlignment="1" applyProtection="1">
      <alignment horizontal="center"/>
    </xf>
    <xf numFmtId="0" fontId="97" fillId="9" borderId="0" xfId="2" applyFont="1" applyFill="1" applyBorder="1" applyAlignment="1">
      <alignment horizontal="left" vertical="center"/>
    </xf>
    <xf numFmtId="165" fontId="5" fillId="10" borderId="11" xfId="0" applyNumberFormat="1" applyFont="1" applyFill="1" applyBorder="1" applyAlignment="1">
      <alignment horizontal="center" vertical="center"/>
    </xf>
    <xf numFmtId="165" fontId="0" fillId="10" borderId="21" xfId="0" applyNumberFormat="1" applyFont="1" applyFill="1" applyBorder="1" applyAlignment="1">
      <alignment horizontal="center" vertical="center"/>
    </xf>
    <xf numFmtId="176" fontId="20" fillId="10" borderId="12" xfId="0" applyNumberFormat="1" applyFont="1" applyFill="1" applyBorder="1" applyAlignment="1">
      <alignment horizontal="center" vertical="center"/>
    </xf>
    <xf numFmtId="165" fontId="5" fillId="4" borderId="11" xfId="0" applyNumberFormat="1" applyFont="1" applyFill="1" applyBorder="1" applyAlignment="1">
      <alignment horizontal="center" vertical="center"/>
    </xf>
    <xf numFmtId="165" fontId="0" fillId="4" borderId="21" xfId="0" applyNumberFormat="1" applyFont="1" applyFill="1" applyBorder="1" applyAlignment="1">
      <alignment horizontal="center" vertical="center"/>
    </xf>
    <xf numFmtId="176" fontId="20" fillId="4" borderId="12" xfId="0" applyNumberFormat="1" applyFont="1" applyFill="1" applyBorder="1" applyAlignment="1">
      <alignment horizontal="center" vertical="center"/>
    </xf>
    <xf numFmtId="165" fontId="5" fillId="4" borderId="13"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176" fontId="20" fillId="4" borderId="14" xfId="0" applyNumberFormat="1" applyFont="1" applyFill="1" applyBorder="1" applyAlignment="1">
      <alignment horizontal="center" vertical="center"/>
    </xf>
    <xf numFmtId="165" fontId="5" fillId="4" borderId="33" xfId="0" applyNumberFormat="1" applyFont="1" applyFill="1" applyBorder="1" applyAlignment="1">
      <alignment horizontal="center" vertical="center"/>
    </xf>
    <xf numFmtId="165" fontId="0" fillId="4" borderId="34" xfId="0" applyNumberFormat="1" applyFont="1" applyFill="1" applyBorder="1" applyAlignment="1">
      <alignment horizontal="center" vertical="center"/>
    </xf>
    <xf numFmtId="176" fontId="20" fillId="4" borderId="17" xfId="0" applyNumberFormat="1" applyFont="1" applyFill="1" applyBorder="1" applyAlignment="1">
      <alignment horizontal="center" vertical="center"/>
    </xf>
    <xf numFmtId="0" fontId="0" fillId="10" borderId="0" xfId="0" applyFont="1" applyFill="1" applyBorder="1" applyAlignment="1">
      <alignment vertical="center"/>
    </xf>
    <xf numFmtId="0" fontId="0" fillId="4" borderId="0" xfId="0" applyFont="1" applyFill="1" applyBorder="1" applyAlignment="1">
      <alignment vertical="center"/>
    </xf>
    <xf numFmtId="0" fontId="0" fillId="4" borderId="8" xfId="0" applyFont="1" applyFill="1" applyBorder="1" applyAlignment="1">
      <alignment vertical="center"/>
    </xf>
    <xf numFmtId="0" fontId="0" fillId="4" borderId="17" xfId="0" applyFont="1" applyFill="1" applyBorder="1" applyAlignment="1">
      <alignment vertical="center"/>
    </xf>
    <xf numFmtId="0" fontId="0" fillId="8" borderId="0" xfId="0" applyFont="1" applyFill="1" applyBorder="1" applyAlignment="1">
      <alignment vertical="center"/>
    </xf>
    <xf numFmtId="0" fontId="0" fillId="3" borderId="0" xfId="0" applyFont="1" applyFill="1" applyBorder="1" applyAlignment="1">
      <alignment vertical="center"/>
    </xf>
    <xf numFmtId="0" fontId="0" fillId="3" borderId="8" xfId="0" applyFont="1" applyFill="1" applyBorder="1" applyAlignment="1">
      <alignment vertical="center"/>
    </xf>
    <xf numFmtId="0" fontId="0" fillId="3" borderId="17" xfId="0" applyFont="1" applyFill="1" applyBorder="1" applyAlignment="1">
      <alignment vertical="center"/>
    </xf>
    <xf numFmtId="0" fontId="0" fillId="19" borderId="0" xfId="0" applyFont="1" applyFill="1" applyProtection="1"/>
    <xf numFmtId="0" fontId="24" fillId="19" borderId="0" xfId="0" applyFont="1" applyFill="1" applyProtection="1"/>
    <xf numFmtId="0" fontId="45" fillId="9" borderId="82" xfId="0" applyFont="1" applyFill="1" applyBorder="1" applyAlignment="1" applyProtection="1">
      <alignment wrapText="1"/>
    </xf>
    <xf numFmtId="0" fontId="120" fillId="9" borderId="83" xfId="0" applyFont="1" applyFill="1" applyBorder="1" applyAlignment="1" applyProtection="1">
      <alignment horizontal="center"/>
    </xf>
    <xf numFmtId="0" fontId="45" fillId="9" borderId="83" xfId="0" applyFont="1" applyFill="1" applyBorder="1" applyAlignment="1" applyProtection="1">
      <alignment wrapText="1"/>
    </xf>
    <xf numFmtId="0" fontId="45" fillId="9" borderId="0" xfId="0" applyFont="1" applyFill="1" applyBorder="1" applyAlignment="1" applyProtection="1">
      <alignment horizontal="center" vertical="center" wrapText="1"/>
    </xf>
    <xf numFmtId="0" fontId="0" fillId="9" borderId="82" xfId="0" applyFont="1" applyFill="1" applyBorder="1" applyProtection="1"/>
    <xf numFmtId="0" fontId="43" fillId="19" borderId="0" xfId="0" applyFont="1" applyFill="1" applyProtection="1"/>
    <xf numFmtId="0" fontId="0" fillId="9" borderId="83" xfId="0" applyFont="1" applyFill="1" applyBorder="1" applyProtection="1"/>
    <xf numFmtId="0" fontId="41" fillId="19" borderId="0" xfId="0" applyFont="1" applyFill="1" applyProtection="1"/>
    <xf numFmtId="0" fontId="0" fillId="9" borderId="0" xfId="0" applyFont="1" applyFill="1" applyBorder="1" applyAlignment="1" applyProtection="1">
      <alignment horizontal="center"/>
    </xf>
    <xf numFmtId="0" fontId="24" fillId="19" borderId="0" xfId="0" applyFont="1" applyFill="1" applyAlignment="1" applyProtection="1">
      <alignment horizontal="right"/>
    </xf>
    <xf numFmtId="0" fontId="47" fillId="9" borderId="96" xfId="0" applyFont="1" applyFill="1" applyBorder="1" applyAlignment="1" applyProtection="1">
      <alignment horizontal="center"/>
    </xf>
    <xf numFmtId="0" fontId="0" fillId="9" borderId="0" xfId="0" applyFill="1" applyProtection="1"/>
    <xf numFmtId="180" fontId="0" fillId="9" borderId="101" xfId="0" applyNumberFormat="1" applyFont="1" applyFill="1" applyBorder="1" applyAlignment="1" applyProtection="1">
      <alignment horizontal="center" vertical="center"/>
    </xf>
    <xf numFmtId="1" fontId="0" fillId="9" borderId="83" xfId="0" applyNumberFormat="1" applyFont="1" applyFill="1" applyBorder="1" applyProtection="1"/>
    <xf numFmtId="1" fontId="41" fillId="19" borderId="0" xfId="0" applyNumberFormat="1" applyFont="1" applyFill="1" applyProtection="1"/>
    <xf numFmtId="185" fontId="0" fillId="9" borderId="104" xfId="0" applyNumberFormat="1" applyFont="1" applyFill="1" applyBorder="1" applyAlignment="1" applyProtection="1">
      <alignment horizontal="center" vertical="center"/>
    </xf>
    <xf numFmtId="16" fontId="0" fillId="9" borderId="0" xfId="0" applyNumberFormat="1" applyFont="1" applyFill="1" applyBorder="1" applyProtection="1"/>
    <xf numFmtId="182" fontId="5" fillId="2" borderId="0" xfId="0" applyNumberFormat="1" applyFont="1" applyFill="1" applyBorder="1" applyProtection="1"/>
    <xf numFmtId="183" fontId="5" fillId="2" borderId="0" xfId="0" applyNumberFormat="1" applyFont="1" applyFill="1" applyBorder="1" applyAlignment="1" applyProtection="1">
      <alignment horizontal="left"/>
    </xf>
    <xf numFmtId="185" fontId="0" fillId="9" borderId="107" xfId="0" applyNumberFormat="1" applyFont="1" applyFill="1" applyBorder="1" applyAlignment="1" applyProtection="1">
      <alignment horizontal="center" vertical="center"/>
    </xf>
    <xf numFmtId="0" fontId="45" fillId="19" borderId="0" xfId="0" applyFont="1" applyFill="1" applyProtection="1"/>
    <xf numFmtId="0" fontId="45" fillId="9" borderId="82" xfId="0" applyFont="1" applyFill="1" applyBorder="1" applyProtection="1"/>
    <xf numFmtId="0" fontId="45" fillId="9" borderId="0" xfId="0" quotePrefix="1" applyFont="1" applyFill="1" applyProtection="1"/>
    <xf numFmtId="0" fontId="0" fillId="9" borderId="88" xfId="0" applyFont="1" applyFill="1" applyBorder="1" applyProtection="1"/>
    <xf numFmtId="0" fontId="0" fillId="9" borderId="89" xfId="0" applyFont="1" applyFill="1" applyBorder="1" applyProtection="1"/>
    <xf numFmtId="0" fontId="87" fillId="19" borderId="0" xfId="0" applyFont="1" applyFill="1" applyProtection="1"/>
    <xf numFmtId="0" fontId="0" fillId="22" borderId="0" xfId="0" applyFill="1" applyBorder="1" applyAlignment="1" applyProtection="1">
      <alignment wrapText="1"/>
    </xf>
    <xf numFmtId="0" fontId="0" fillId="9" borderId="0" xfId="0" applyFill="1" applyBorder="1" applyAlignment="1" applyProtection="1">
      <alignment wrapText="1"/>
    </xf>
    <xf numFmtId="0" fontId="27" fillId="9" borderId="0" xfId="0" applyFont="1" applyFill="1" applyBorder="1" applyAlignment="1" applyProtection="1">
      <alignment wrapText="1"/>
    </xf>
    <xf numFmtId="0" fontId="0" fillId="9" borderId="0" xfId="0" applyFill="1" applyBorder="1" applyAlignment="1" applyProtection="1">
      <alignment vertical="top" wrapText="1"/>
    </xf>
    <xf numFmtId="0" fontId="0" fillId="22" borderId="0" xfId="0" applyFill="1" applyAlignment="1" applyProtection="1">
      <alignment vertical="top" wrapText="1"/>
    </xf>
    <xf numFmtId="0" fontId="0" fillId="5" borderId="0" xfId="0" applyFill="1" applyBorder="1" applyProtection="1"/>
    <xf numFmtId="0" fontId="27" fillId="5" borderId="0" xfId="0" applyFont="1" applyFill="1" applyBorder="1" applyAlignment="1" applyProtection="1">
      <alignment wrapText="1"/>
    </xf>
    <xf numFmtId="0" fontId="50" fillId="5" borderId="0" xfId="0" applyFont="1" applyFill="1" applyBorder="1" applyAlignment="1" applyProtection="1">
      <alignment vertical="center" wrapText="1"/>
    </xf>
    <xf numFmtId="0" fontId="0" fillId="5" borderId="0" xfId="0" applyFill="1" applyBorder="1" applyAlignment="1" applyProtection="1">
      <alignment vertical="top" wrapText="1"/>
    </xf>
    <xf numFmtId="0" fontId="6" fillId="5" borderId="0" xfId="0" applyFont="1" applyFill="1" applyBorder="1" applyProtection="1"/>
    <xf numFmtId="0" fontId="27" fillId="5" borderId="0" xfId="0" applyFont="1" applyFill="1" applyBorder="1" applyAlignment="1" applyProtection="1">
      <alignment vertical="center" wrapText="1"/>
    </xf>
    <xf numFmtId="0" fontId="6" fillId="5" borderId="0" xfId="0" applyFont="1" applyFill="1" applyBorder="1" applyAlignment="1" applyProtection="1">
      <alignment vertical="top" wrapText="1"/>
    </xf>
    <xf numFmtId="0" fontId="6" fillId="22" borderId="0" xfId="0" applyFont="1" applyFill="1" applyAlignment="1" applyProtection="1">
      <alignment vertical="top" wrapText="1"/>
    </xf>
    <xf numFmtId="0" fontId="0" fillId="22" borderId="0" xfId="0" applyFill="1" applyBorder="1" applyAlignment="1" applyProtection="1">
      <alignment vertical="top" wrapText="1"/>
    </xf>
    <xf numFmtId="0" fontId="0" fillId="25" borderId="0" xfId="0" applyFill="1" applyBorder="1" applyAlignment="1" applyProtection="1">
      <alignment vertical="top" wrapText="1"/>
    </xf>
    <xf numFmtId="0" fontId="85" fillId="25" borderId="0" xfId="0" applyFont="1" applyFill="1" applyBorder="1" applyAlignment="1" applyProtection="1">
      <alignment vertical="center" wrapText="1"/>
    </xf>
    <xf numFmtId="0" fontId="51" fillId="25" borderId="0" xfId="0" applyFont="1" applyFill="1" applyBorder="1" applyAlignment="1" applyProtection="1">
      <alignment vertical="center" wrapText="1"/>
    </xf>
    <xf numFmtId="0" fontId="0" fillId="25" borderId="0" xfId="0" applyFill="1" applyBorder="1" applyProtection="1"/>
    <xf numFmtId="0" fontId="52" fillId="9" borderId="0" xfId="0" applyFont="1" applyFill="1" applyBorder="1" applyAlignment="1" applyProtection="1">
      <alignment vertical="center"/>
    </xf>
    <xf numFmtId="0" fontId="80" fillId="24" borderId="0" xfId="0" applyFont="1" applyFill="1" applyBorder="1" applyProtection="1"/>
    <xf numFmtId="0" fontId="80" fillId="23" borderId="0" xfId="0" applyFont="1" applyFill="1" applyBorder="1" applyProtection="1"/>
    <xf numFmtId="0" fontId="57" fillId="9" borderId="0" xfId="0" applyFont="1" applyFill="1" applyBorder="1" applyAlignment="1" applyProtection="1">
      <alignment horizontal="center" vertical="center" wrapText="1"/>
    </xf>
    <xf numFmtId="0" fontId="0" fillId="5" borderId="0" xfId="0" applyFill="1" applyBorder="1" applyAlignment="1" applyProtection="1">
      <alignment wrapText="1"/>
    </xf>
    <xf numFmtId="0" fontId="41" fillId="22" borderId="0" xfId="0" applyFont="1" applyFill="1" applyBorder="1" applyProtection="1"/>
    <xf numFmtId="0" fontId="41" fillId="0" borderId="0" xfId="0" applyFont="1" applyFill="1" applyBorder="1" applyProtection="1"/>
    <xf numFmtId="0" fontId="78" fillId="22" borderId="0" xfId="0" applyFont="1" applyFill="1" applyBorder="1" applyAlignment="1" applyProtection="1">
      <alignment vertical="center" wrapText="1"/>
    </xf>
    <xf numFmtId="0" fontId="41" fillId="0" borderId="0" xfId="0" applyFont="1" applyFill="1" applyBorder="1" applyAlignment="1" applyProtection="1">
      <alignment vertical="center" wrapText="1"/>
    </xf>
    <xf numFmtId="0" fontId="60" fillId="22" borderId="0" xfId="0" applyFont="1" applyFill="1" applyBorder="1" applyProtection="1"/>
    <xf numFmtId="0" fontId="60" fillId="0" borderId="0" xfId="0" applyFont="1" applyFill="1" applyBorder="1" applyProtection="1"/>
    <xf numFmtId="0" fontId="27" fillId="5" borderId="0" xfId="0" applyFont="1" applyFill="1" applyBorder="1" applyProtection="1"/>
    <xf numFmtId="0" fontId="60" fillId="5" borderId="0" xfId="0" applyFont="1" applyFill="1" applyBorder="1" applyAlignment="1" applyProtection="1">
      <alignment vertical="center" wrapText="1"/>
    </xf>
    <xf numFmtId="0" fontId="4" fillId="22" borderId="0" xfId="0" applyFont="1" applyFill="1" applyAlignment="1" applyProtection="1">
      <alignment vertical="top" wrapText="1"/>
    </xf>
    <xf numFmtId="0" fontId="4" fillId="9" borderId="0" xfId="0" applyFont="1" applyFill="1" applyBorder="1" applyAlignment="1" applyProtection="1">
      <alignment vertical="top" wrapText="1"/>
    </xf>
    <xf numFmtId="0" fontId="20" fillId="22" borderId="0" xfId="0" applyFont="1" applyFill="1" applyBorder="1" applyAlignment="1" applyProtection="1">
      <alignment horizontal="right"/>
    </xf>
    <xf numFmtId="0" fontId="20" fillId="9" borderId="0" xfId="0" applyFont="1" applyFill="1" applyBorder="1" applyAlignment="1" applyProtection="1">
      <alignment horizontal="right"/>
    </xf>
    <xf numFmtId="0" fontId="27" fillId="4" borderId="0" xfId="0" applyFont="1" applyFill="1" applyBorder="1" applyProtection="1"/>
    <xf numFmtId="0" fontId="27" fillId="23" borderId="0" xfId="0" applyFont="1" applyFill="1" applyBorder="1" applyProtection="1"/>
    <xf numFmtId="0" fontId="0" fillId="22" borderId="0" xfId="0" applyFill="1" applyAlignment="1" applyProtection="1">
      <alignment wrapText="1"/>
    </xf>
    <xf numFmtId="0" fontId="90" fillId="22" borderId="0" xfId="7" applyFont="1" applyFill="1" applyBorder="1" applyAlignment="1" applyProtection="1">
      <alignment horizontal="right" vertical="center" wrapText="1"/>
    </xf>
    <xf numFmtId="0" fontId="26" fillId="22" borderId="0" xfId="0" applyFont="1" applyFill="1" applyAlignment="1" applyProtection="1">
      <alignment wrapText="1"/>
    </xf>
    <xf numFmtId="0" fontId="64" fillId="22" borderId="0" xfId="0" applyFont="1" applyFill="1" applyBorder="1" applyProtection="1"/>
    <xf numFmtId="0" fontId="50" fillId="5" borderId="0" xfId="0" applyFont="1" applyFill="1" applyBorder="1" applyAlignment="1" applyProtection="1">
      <alignment vertical="center" wrapText="1"/>
      <protection locked="0"/>
    </xf>
    <xf numFmtId="0" fontId="0" fillId="5" borderId="0" xfId="0" applyFill="1" applyBorder="1" applyProtection="1">
      <protection locked="0"/>
    </xf>
    <xf numFmtId="0" fontId="27" fillId="4" borderId="0" xfId="0" applyFont="1" applyFill="1" applyBorder="1" applyProtection="1">
      <protection locked="0"/>
    </xf>
    <xf numFmtId="0" fontId="27" fillId="23" borderId="0" xfId="0" applyFont="1" applyFill="1" applyBorder="1" applyProtection="1">
      <protection locked="0"/>
    </xf>
    <xf numFmtId="0" fontId="6" fillId="22" borderId="0" xfId="0" applyFont="1" applyFill="1" applyBorder="1" applyAlignment="1" applyProtection="1">
      <alignment vertical="center" wrapText="1"/>
    </xf>
    <xf numFmtId="0" fontId="6" fillId="9" borderId="0" xfId="0" applyNumberFormat="1" applyFont="1" applyFill="1" applyBorder="1" applyAlignment="1" applyProtection="1">
      <alignment horizontal="center" vertical="center" wrapText="1"/>
    </xf>
    <xf numFmtId="0" fontId="62" fillId="4" borderId="0" xfId="0" applyFont="1" applyFill="1" applyBorder="1" applyAlignment="1" applyProtection="1">
      <alignment horizontal="right"/>
    </xf>
    <xf numFmtId="0" fontId="62" fillId="23" borderId="0" xfId="0" applyFont="1" applyFill="1" applyBorder="1" applyAlignment="1" applyProtection="1">
      <alignment horizontal="right"/>
    </xf>
    <xf numFmtId="0" fontId="89" fillId="22" borderId="0" xfId="0" applyFont="1" applyFill="1" applyBorder="1" applyAlignment="1" applyProtection="1">
      <alignment horizontal="right" vertical="center" wrapText="1"/>
    </xf>
    <xf numFmtId="0" fontId="89" fillId="22" borderId="0" xfId="0" applyFont="1" applyFill="1" applyAlignment="1" applyProtection="1">
      <alignment horizontal="right" vertical="center" wrapText="1"/>
    </xf>
    <xf numFmtId="0" fontId="90" fillId="22" borderId="0" xfId="7" applyFont="1" applyFill="1" applyBorder="1" applyAlignment="1" applyProtection="1">
      <alignment horizontal="right" vertical="center" wrapText="1"/>
    </xf>
    <xf numFmtId="0" fontId="50" fillId="9" borderId="0" xfId="0" applyFont="1" applyFill="1" applyBorder="1" applyAlignment="1" applyProtection="1">
      <alignment vertical="center" wrapText="1"/>
    </xf>
    <xf numFmtId="0" fontId="71" fillId="24" borderId="0" xfId="2" applyFont="1" applyFill="1" applyBorder="1" applyAlignment="1" applyProtection="1">
      <alignment horizontal="center" wrapText="1"/>
    </xf>
    <xf numFmtId="0" fontId="72" fillId="23" borderId="0" xfId="2" applyFont="1" applyFill="1" applyBorder="1" applyAlignment="1" applyProtection="1">
      <alignment horizontal="center" wrapText="1"/>
    </xf>
    <xf numFmtId="0" fontId="57" fillId="9" borderId="0" xfId="0" applyFont="1" applyFill="1" applyBorder="1" applyAlignment="1" applyProtection="1">
      <alignment horizontal="center" vertical="center" wrapText="1"/>
    </xf>
    <xf numFmtId="0" fontId="85" fillId="25" borderId="0" xfId="0" applyFont="1" applyFill="1" applyBorder="1" applyAlignment="1" applyProtection="1">
      <alignment vertical="center" wrapText="1"/>
    </xf>
    <xf numFmtId="0" fontId="101" fillId="25" borderId="0" xfId="7" applyFont="1" applyFill="1" applyBorder="1" applyAlignment="1" applyProtection="1">
      <alignment horizontal="center" vertical="center" wrapText="1"/>
      <protection locked="0"/>
    </xf>
    <xf numFmtId="0" fontId="94" fillId="9" borderId="0" xfId="0" applyFont="1" applyFill="1" applyBorder="1" applyAlignment="1" applyProtection="1">
      <alignment vertical="center" wrapText="1"/>
      <protection locked="0"/>
    </xf>
    <xf numFmtId="0" fontId="70" fillId="23" borderId="0" xfId="2" applyFont="1" applyFill="1" applyBorder="1" applyAlignment="1" applyProtection="1">
      <alignment horizontal="center" wrapText="1"/>
    </xf>
    <xf numFmtId="0" fontId="53" fillId="24" borderId="0" xfId="2" applyFont="1" applyFill="1" applyBorder="1" applyAlignment="1" applyProtection="1">
      <alignment horizontal="right" vertical="center"/>
    </xf>
    <xf numFmtId="0" fontId="70" fillId="24" borderId="0" xfId="2" applyFont="1" applyFill="1" applyBorder="1" applyAlignment="1" applyProtection="1">
      <alignment horizontal="center" wrapText="1"/>
    </xf>
    <xf numFmtId="0" fontId="55" fillId="23" borderId="0" xfId="2" applyFont="1" applyFill="1" applyBorder="1" applyAlignment="1" applyProtection="1">
      <alignment horizontal="center" vertical="center" wrapText="1"/>
    </xf>
    <xf numFmtId="0" fontId="55" fillId="24" borderId="0" xfId="2" applyFont="1" applyFill="1" applyBorder="1" applyAlignment="1" applyProtection="1">
      <alignment horizontal="center" vertical="center" wrapText="1"/>
    </xf>
    <xf numFmtId="0" fontId="53" fillId="23" borderId="0" xfId="2" applyFont="1" applyFill="1" applyBorder="1" applyAlignment="1" applyProtection="1">
      <alignment horizontal="right" vertical="center"/>
    </xf>
    <xf numFmtId="0" fontId="0" fillId="0" borderId="0" xfId="0" applyBorder="1" applyProtection="1"/>
    <xf numFmtId="0" fontId="75" fillId="4" borderId="0" xfId="7" applyFont="1" applyFill="1" applyBorder="1" applyAlignment="1" applyProtection="1">
      <protection locked="0"/>
    </xf>
    <xf numFmtId="0" fontId="131" fillId="4" borderId="0" xfId="7" applyFont="1" applyFill="1" applyBorder="1" applyAlignment="1" applyProtection="1">
      <protection locked="0"/>
    </xf>
    <xf numFmtId="0" fontId="6" fillId="4" borderId="0" xfId="0" applyFont="1" applyFill="1" applyBorder="1" applyProtection="1">
      <protection locked="0"/>
    </xf>
    <xf numFmtId="0" fontId="7" fillId="30" borderId="0" xfId="0" applyFont="1" applyFill="1" applyBorder="1" applyAlignment="1" applyProtection="1">
      <alignment horizontal="left" vertical="top" wrapText="1"/>
    </xf>
    <xf numFmtId="0" fontId="50" fillId="30" borderId="0" xfId="0" applyFont="1" applyFill="1" applyBorder="1" applyAlignment="1" applyProtection="1">
      <alignment horizontal="left" vertical="top" wrapText="1"/>
    </xf>
    <xf numFmtId="0" fontId="7" fillId="31" borderId="0" xfId="0" applyFont="1" applyFill="1" applyBorder="1" applyAlignment="1" applyProtection="1">
      <alignment horizontal="left" vertical="top" wrapText="1"/>
    </xf>
    <xf numFmtId="0" fontId="26" fillId="31" borderId="0" xfId="0" applyFont="1" applyFill="1" applyBorder="1" applyAlignment="1" applyProtection="1">
      <alignment horizontal="left" vertical="top" wrapText="1"/>
    </xf>
    <xf numFmtId="0" fontId="128" fillId="32" borderId="0" xfId="0" applyFont="1" applyFill="1" applyBorder="1" applyAlignment="1" applyProtection="1">
      <alignment horizontal="left" vertical="top" wrapText="1"/>
    </xf>
    <xf numFmtId="0" fontId="60" fillId="9" borderId="0" xfId="0" applyFont="1" applyFill="1" applyBorder="1" applyAlignment="1" applyProtection="1">
      <alignment wrapText="1"/>
    </xf>
    <xf numFmtId="0" fontId="124" fillId="26" borderId="0" xfId="7" applyFont="1" applyFill="1" applyBorder="1" applyAlignment="1" applyProtection="1">
      <alignment horizontal="center" vertical="center"/>
      <protection locked="0"/>
    </xf>
    <xf numFmtId="0" fontId="102" fillId="9" borderId="0" xfId="0" applyFont="1" applyFill="1" applyBorder="1" applyAlignment="1" applyProtection="1">
      <alignment horizontal="center"/>
      <protection locked="0"/>
    </xf>
    <xf numFmtId="0" fontId="91" fillId="9" borderId="0" xfId="0" applyFont="1" applyFill="1" applyBorder="1" applyAlignment="1" applyProtection="1">
      <alignment horizontal="center"/>
      <protection locked="0"/>
    </xf>
    <xf numFmtId="0" fontId="125" fillId="18" borderId="0" xfId="7" applyFont="1" applyFill="1" applyBorder="1" applyAlignment="1" applyProtection="1">
      <alignment horizontal="center" vertical="center"/>
      <protection locked="0"/>
    </xf>
    <xf numFmtId="0" fontId="124" fillId="13" borderId="0" xfId="7" applyFont="1" applyFill="1" applyBorder="1" applyAlignment="1" applyProtection="1">
      <alignment horizontal="center" vertical="center"/>
      <protection locked="0"/>
    </xf>
    <xf numFmtId="0" fontId="28" fillId="9" borderId="19" xfId="0" applyFont="1" applyFill="1" applyBorder="1" applyAlignment="1" applyProtection="1">
      <alignment horizontal="right" vertical="center" wrapText="1"/>
    </xf>
    <xf numFmtId="0" fontId="28" fillId="9" borderId="23" xfId="0" applyFont="1" applyFill="1" applyBorder="1" applyAlignment="1" applyProtection="1">
      <alignment horizontal="right" vertical="center" wrapText="1"/>
    </xf>
    <xf numFmtId="0" fontId="28" fillId="9" borderId="0" xfId="0" applyFont="1" applyFill="1" applyBorder="1" applyAlignment="1" applyProtection="1">
      <alignment horizontal="right" vertical="center" wrapText="1"/>
    </xf>
    <xf numFmtId="0" fontId="28" fillId="9" borderId="24" xfId="0" applyFont="1" applyFill="1" applyBorder="1" applyAlignment="1" applyProtection="1">
      <alignment horizontal="right" vertical="center" wrapText="1"/>
    </xf>
    <xf numFmtId="0" fontId="107" fillId="0" borderId="19" xfId="0" applyFont="1" applyBorder="1" applyAlignment="1" applyProtection="1">
      <alignment horizontal="right" vertical="top" wrapText="1"/>
    </xf>
    <xf numFmtId="0" fontId="107" fillId="0" borderId="19" xfId="0" applyFont="1" applyBorder="1" applyAlignment="1" applyProtection="1">
      <alignment horizontal="right" vertical="top"/>
    </xf>
    <xf numFmtId="0" fontId="107" fillId="0" borderId="0" xfId="0" applyFont="1" applyBorder="1" applyAlignment="1" applyProtection="1">
      <alignment horizontal="right" vertical="top"/>
    </xf>
    <xf numFmtId="188" fontId="86" fillId="9" borderId="90" xfId="0" applyNumberFormat="1" applyFont="1" applyFill="1" applyBorder="1" applyAlignment="1" applyProtection="1">
      <alignment horizontal="left" vertical="top"/>
    </xf>
    <xf numFmtId="188" fontId="86" fillId="9" borderId="48" xfId="0" applyNumberFormat="1" applyFont="1" applyFill="1" applyBorder="1" applyAlignment="1" applyProtection="1">
      <alignment horizontal="left" vertical="top"/>
    </xf>
    <xf numFmtId="0" fontId="74" fillId="9" borderId="48" xfId="0" applyFont="1" applyFill="1" applyBorder="1" applyAlignment="1" applyProtection="1">
      <alignment horizontal="left" vertical="top"/>
    </xf>
    <xf numFmtId="177" fontId="83" fillId="9" borderId="48" xfId="2" applyNumberFormat="1" applyFont="1" applyFill="1" applyBorder="1" applyAlignment="1" applyProtection="1">
      <alignment horizontal="center" vertical="center"/>
    </xf>
    <xf numFmtId="177" fontId="83" fillId="9" borderId="49" xfId="2" applyNumberFormat="1" applyFont="1" applyFill="1" applyBorder="1" applyAlignment="1" applyProtection="1">
      <alignment horizontal="center" vertical="center"/>
    </xf>
    <xf numFmtId="167" fontId="34" fillId="29" borderId="122" xfId="0" applyNumberFormat="1" applyFont="1" applyFill="1" applyBorder="1" applyAlignment="1" applyProtection="1">
      <alignment horizontal="center" vertical="center"/>
    </xf>
    <xf numFmtId="167" fontId="34" fillId="29" borderId="66" xfId="0" applyNumberFormat="1" applyFont="1" applyFill="1" applyBorder="1" applyAlignment="1" applyProtection="1">
      <alignment horizontal="center" vertical="center"/>
    </xf>
    <xf numFmtId="167" fontId="34" fillId="29" borderId="121" xfId="0" applyNumberFormat="1" applyFont="1" applyFill="1" applyBorder="1" applyAlignment="1" applyProtection="1">
      <alignment horizontal="center" vertical="center"/>
    </xf>
    <xf numFmtId="0" fontId="79" fillId="9" borderId="0" xfId="0" applyFont="1" applyFill="1" applyBorder="1" applyAlignment="1" applyProtection="1">
      <alignment horizontal="center" vertical="center"/>
    </xf>
    <xf numFmtId="175" fontId="10" fillId="2" borderId="4" xfId="0" applyNumberFormat="1" applyFont="1" applyFill="1" applyBorder="1" applyAlignment="1" applyProtection="1">
      <alignment horizontal="center"/>
    </xf>
    <xf numFmtId="175" fontId="10" fillId="2" borderId="6" xfId="0" applyNumberFormat="1" applyFont="1" applyFill="1" applyBorder="1" applyAlignment="1" applyProtection="1">
      <alignment horizontal="center"/>
    </xf>
    <xf numFmtId="175" fontId="10" fillId="2" borderId="5" xfId="0" applyNumberFormat="1" applyFont="1" applyFill="1" applyBorder="1" applyAlignment="1" applyProtection="1">
      <alignment horizontal="center"/>
    </xf>
    <xf numFmtId="186" fontId="11" fillId="14" borderId="72" xfId="0" applyNumberFormat="1" applyFont="1" applyFill="1" applyBorder="1" applyAlignment="1" applyProtection="1">
      <alignment horizontal="center"/>
    </xf>
    <xf numFmtId="186" fontId="11" fillId="14" borderId="73" xfId="0" applyNumberFormat="1" applyFont="1" applyFill="1" applyBorder="1" applyAlignment="1" applyProtection="1">
      <alignment horizontal="center"/>
    </xf>
    <xf numFmtId="178" fontId="11" fillId="9" borderId="77" xfId="0" applyNumberFormat="1" applyFont="1" applyFill="1" applyBorder="1" applyAlignment="1" applyProtection="1">
      <alignment horizontal="right" vertical="center"/>
    </xf>
    <xf numFmtId="186" fontId="11" fillId="14" borderId="0" xfId="0" applyNumberFormat="1" applyFont="1" applyFill="1" applyBorder="1" applyAlignment="1" applyProtection="1">
      <alignment horizontal="center"/>
    </xf>
    <xf numFmtId="186" fontId="11" fillId="14" borderId="71" xfId="0" applyNumberFormat="1" applyFont="1" applyFill="1" applyBorder="1" applyAlignment="1" applyProtection="1">
      <alignment horizontal="center"/>
    </xf>
    <xf numFmtId="0" fontId="8" fillId="14" borderId="0" xfId="0" applyFont="1" applyFill="1" applyBorder="1" applyAlignment="1" applyProtection="1">
      <alignment horizontal="center"/>
    </xf>
    <xf numFmtId="0" fontId="8" fillId="14" borderId="71" xfId="0" applyFont="1" applyFill="1" applyBorder="1" applyAlignment="1" applyProtection="1">
      <alignment horizontal="center"/>
    </xf>
    <xf numFmtId="173" fontId="10" fillId="2" borderId="4" xfId="0" applyNumberFormat="1" applyFont="1" applyFill="1" applyBorder="1" applyAlignment="1" applyProtection="1">
      <alignment horizontal="center" vertical="top" wrapText="1"/>
    </xf>
    <xf numFmtId="173" fontId="10" fillId="2" borderId="6" xfId="0" applyNumberFormat="1" applyFont="1" applyFill="1" applyBorder="1" applyAlignment="1" applyProtection="1">
      <alignment horizontal="center" vertical="top" wrapText="1"/>
    </xf>
    <xf numFmtId="174" fontId="16" fillId="8" borderId="6" xfId="0" applyNumberFormat="1" applyFont="1" applyFill="1" applyBorder="1" applyAlignment="1" applyProtection="1">
      <alignment horizontal="center"/>
    </xf>
    <xf numFmtId="174" fontId="16" fillId="8" borderId="5" xfId="0" applyNumberFormat="1" applyFont="1" applyFill="1" applyBorder="1" applyAlignment="1" applyProtection="1">
      <alignment horizontal="center"/>
    </xf>
    <xf numFmtId="169" fontId="9" fillId="2" borderId="4" xfId="0" applyNumberFormat="1" applyFont="1" applyFill="1" applyBorder="1" applyAlignment="1" applyProtection="1">
      <alignment horizontal="left"/>
    </xf>
    <xf numFmtId="169" fontId="9" fillId="2" borderId="6" xfId="0" applyNumberFormat="1" applyFont="1" applyFill="1" applyBorder="1" applyAlignment="1" applyProtection="1">
      <alignment horizontal="left"/>
    </xf>
    <xf numFmtId="170" fontId="16" fillId="8" borderId="6" xfId="0" applyNumberFormat="1" applyFont="1" applyFill="1" applyBorder="1" applyAlignment="1" applyProtection="1">
      <alignment horizontal="center"/>
    </xf>
    <xf numFmtId="170" fontId="16" fillId="8" borderId="5" xfId="0" applyNumberFormat="1" applyFont="1" applyFill="1" applyBorder="1" applyAlignment="1" applyProtection="1">
      <alignment horizontal="center"/>
    </xf>
    <xf numFmtId="0" fontId="22" fillId="14" borderId="0" xfId="0" applyFont="1" applyFill="1" applyBorder="1" applyAlignment="1" applyProtection="1">
      <alignment horizontal="center"/>
    </xf>
    <xf numFmtId="0" fontId="22" fillId="14" borderId="71" xfId="0" applyFont="1" applyFill="1" applyBorder="1" applyAlignment="1" applyProtection="1">
      <alignment horizontal="center"/>
    </xf>
    <xf numFmtId="168" fontId="10" fillId="2" borderId="74" xfId="0" applyNumberFormat="1" applyFont="1" applyFill="1" applyBorder="1" applyAlignment="1" applyProtection="1">
      <alignment horizontal="center"/>
    </xf>
    <xf numFmtId="168" fontId="10" fillId="2" borderId="75" xfId="0" applyNumberFormat="1" applyFont="1" applyFill="1" applyBorder="1" applyAlignment="1" applyProtection="1">
      <alignment horizontal="center"/>
    </xf>
    <xf numFmtId="189" fontId="18" fillId="8" borderId="75" xfId="0" applyNumberFormat="1" applyFont="1" applyFill="1" applyBorder="1" applyAlignment="1" applyProtection="1">
      <alignment horizontal="center"/>
    </xf>
    <xf numFmtId="189" fontId="18" fillId="8" borderId="76" xfId="0" applyNumberFormat="1" applyFont="1" applyFill="1" applyBorder="1" applyAlignment="1" applyProtection="1">
      <alignment horizontal="center"/>
    </xf>
    <xf numFmtId="179" fontId="39" fillId="9" borderId="77" xfId="0" applyNumberFormat="1" applyFont="1" applyFill="1" applyBorder="1" applyAlignment="1" applyProtection="1">
      <alignment horizontal="left" vertical="center"/>
    </xf>
    <xf numFmtId="0" fontId="37" fillId="9" borderId="0" xfId="0" applyFont="1" applyFill="1" applyBorder="1" applyAlignment="1" applyProtection="1">
      <alignment horizontal="center" vertical="center" wrapText="1"/>
    </xf>
    <xf numFmtId="175" fontId="10" fillId="6" borderId="65" xfId="0" applyNumberFormat="1" applyFont="1" applyFill="1" applyBorder="1" applyAlignment="1" applyProtection="1">
      <alignment horizontal="center" vertical="top" wrapText="1"/>
      <protection locked="0"/>
    </xf>
    <xf numFmtId="175" fontId="10" fillId="6" borderId="66" xfId="0" applyNumberFormat="1" applyFont="1" applyFill="1" applyBorder="1" applyAlignment="1" applyProtection="1">
      <alignment horizontal="center" vertical="top" wrapText="1"/>
      <protection locked="0"/>
    </xf>
    <xf numFmtId="175" fontId="10" fillId="6" borderId="67" xfId="0" applyNumberFormat="1" applyFont="1" applyFill="1" applyBorder="1" applyAlignment="1" applyProtection="1">
      <alignment horizontal="center" vertical="top" wrapText="1"/>
      <protection locked="0"/>
    </xf>
    <xf numFmtId="173" fontId="10" fillId="6" borderId="65" xfId="0" applyNumberFormat="1" applyFont="1" applyFill="1" applyBorder="1" applyAlignment="1" applyProtection="1">
      <alignment horizontal="center"/>
      <protection locked="0"/>
    </xf>
    <xf numFmtId="173" fontId="10" fillId="6" borderId="66" xfId="0" applyNumberFormat="1" applyFont="1" applyFill="1" applyBorder="1" applyAlignment="1" applyProtection="1">
      <alignment horizontal="center"/>
      <protection locked="0"/>
    </xf>
    <xf numFmtId="174" fontId="11" fillId="16" borderId="66" xfId="0" applyNumberFormat="1" applyFont="1" applyFill="1" applyBorder="1" applyAlignment="1" applyProtection="1">
      <alignment horizontal="center"/>
    </xf>
    <xf numFmtId="174" fontId="11" fillId="16" borderId="67" xfId="0" applyNumberFormat="1" applyFont="1" applyFill="1" applyBorder="1" applyAlignment="1" applyProtection="1">
      <alignment horizontal="center"/>
    </xf>
    <xf numFmtId="169" fontId="10" fillId="6" borderId="65" xfId="0" applyNumberFormat="1" applyFont="1" applyFill="1" applyBorder="1" applyAlignment="1" applyProtection="1">
      <alignment horizontal="left"/>
      <protection locked="0"/>
    </xf>
    <xf numFmtId="169" fontId="10" fillId="6" borderId="66" xfId="0" applyNumberFormat="1" applyFont="1" applyFill="1" applyBorder="1" applyAlignment="1" applyProtection="1">
      <alignment horizontal="left"/>
      <protection locked="0"/>
    </xf>
    <xf numFmtId="170" fontId="11" fillId="16" borderId="66" xfId="0" applyNumberFormat="1" applyFont="1" applyFill="1" applyBorder="1" applyAlignment="1" applyProtection="1">
      <alignment horizontal="center"/>
    </xf>
    <xf numFmtId="170" fontId="11" fillId="16" borderId="67" xfId="0" applyNumberFormat="1" applyFont="1" applyFill="1" applyBorder="1" applyAlignment="1" applyProtection="1">
      <alignment horizontal="center"/>
    </xf>
    <xf numFmtId="167" fontId="34" fillId="28" borderId="122" xfId="0" applyNumberFormat="1" applyFont="1" applyFill="1" applyBorder="1" applyAlignment="1" applyProtection="1">
      <alignment horizontal="center" vertical="center"/>
    </xf>
    <xf numFmtId="167" fontId="34" fillId="28" borderId="66" xfId="0" applyNumberFormat="1" applyFont="1" applyFill="1" applyBorder="1" applyAlignment="1" applyProtection="1">
      <alignment horizontal="center" vertical="center"/>
    </xf>
    <xf numFmtId="167" fontId="34" fillId="28" borderId="121" xfId="0" applyNumberFormat="1" applyFont="1" applyFill="1" applyBorder="1" applyAlignment="1" applyProtection="1">
      <alignment horizontal="center" vertical="center"/>
    </xf>
    <xf numFmtId="187" fontId="10" fillId="6" borderId="65" xfId="0" applyNumberFormat="1" applyFont="1" applyFill="1" applyBorder="1" applyAlignment="1" applyProtection="1">
      <alignment horizontal="center" vertical="top" wrapText="1"/>
      <protection locked="0"/>
    </xf>
    <xf numFmtId="187" fontId="10" fillId="6" borderId="66" xfId="0" applyNumberFormat="1" applyFont="1" applyFill="1" applyBorder="1" applyAlignment="1" applyProtection="1">
      <alignment horizontal="center" vertical="top" wrapText="1"/>
      <protection locked="0"/>
    </xf>
    <xf numFmtId="174" fontId="11" fillId="15" borderId="66" xfId="0" applyNumberFormat="1" applyFont="1" applyFill="1" applyBorder="1" applyAlignment="1" applyProtection="1">
      <alignment horizontal="center"/>
    </xf>
    <xf numFmtId="174" fontId="11" fillId="15" borderId="67" xfId="0" applyNumberFormat="1" applyFont="1" applyFill="1" applyBorder="1" applyAlignment="1" applyProtection="1">
      <alignment horizontal="center"/>
    </xf>
    <xf numFmtId="0" fontId="6" fillId="12" borderId="116" xfId="0" applyFont="1" applyFill="1" applyBorder="1" applyAlignment="1" applyProtection="1">
      <alignment horizontal="center" vertical="center"/>
    </xf>
    <xf numFmtId="0" fontId="6" fillId="12" borderId="94" xfId="0" applyFont="1" applyFill="1" applyBorder="1" applyAlignment="1" applyProtection="1">
      <alignment horizontal="center" vertical="center"/>
    </xf>
    <xf numFmtId="0" fontId="6" fillId="11" borderId="118" xfId="0" applyFont="1" applyFill="1" applyBorder="1" applyAlignment="1" applyProtection="1">
      <alignment horizontal="center" vertical="center"/>
    </xf>
    <xf numFmtId="0" fontId="6" fillId="11" borderId="119" xfId="0" applyFont="1" applyFill="1" applyBorder="1" applyAlignment="1" applyProtection="1">
      <alignment horizontal="center" vertical="center"/>
    </xf>
    <xf numFmtId="0" fontId="36" fillId="9" borderId="93" xfId="0" applyFont="1" applyFill="1" applyBorder="1" applyAlignment="1" applyProtection="1">
      <alignment horizontal="center"/>
    </xf>
    <xf numFmtId="0" fontId="36" fillId="9" borderId="115" xfId="0" applyFont="1" applyFill="1" applyBorder="1" applyAlignment="1" applyProtection="1">
      <alignment horizontal="center"/>
    </xf>
    <xf numFmtId="0" fontId="8" fillId="12" borderId="94" xfId="0" applyFont="1" applyFill="1" applyBorder="1" applyAlignment="1" applyProtection="1">
      <alignment horizontal="center" vertical="center"/>
    </xf>
    <xf numFmtId="0" fontId="8" fillId="12" borderId="117" xfId="0" applyFont="1" applyFill="1" applyBorder="1" applyAlignment="1" applyProtection="1">
      <alignment horizontal="center" vertical="center"/>
    </xf>
    <xf numFmtId="0" fontId="36" fillId="9" borderId="111" xfId="0" applyFont="1" applyFill="1" applyBorder="1" applyAlignment="1" applyProtection="1">
      <alignment horizontal="center" vertical="top"/>
    </xf>
    <xf numFmtId="0" fontId="36" fillId="9" borderId="112" xfId="0" applyFont="1" applyFill="1" applyBorder="1" applyAlignment="1" applyProtection="1">
      <alignment horizontal="center" vertical="top"/>
    </xf>
    <xf numFmtId="0" fontId="36" fillId="9" borderId="113" xfId="0" applyFont="1" applyFill="1" applyBorder="1" applyAlignment="1" applyProtection="1">
      <alignment horizontal="center" vertical="top"/>
    </xf>
    <xf numFmtId="0" fontId="32" fillId="9" borderId="123" xfId="0" applyFont="1" applyFill="1" applyBorder="1" applyAlignment="1" applyProtection="1">
      <alignment horizontal="left" wrapText="1"/>
    </xf>
    <xf numFmtId="0" fontId="32" fillId="9" borderId="0" xfId="0" applyFont="1" applyFill="1" applyBorder="1" applyAlignment="1" applyProtection="1">
      <alignment horizontal="left" wrapText="1"/>
    </xf>
    <xf numFmtId="0" fontId="6" fillId="11" borderId="94" xfId="0" applyFont="1" applyFill="1" applyBorder="1" applyAlignment="1" applyProtection="1">
      <alignment horizontal="center" vertical="center"/>
    </xf>
    <xf numFmtId="0" fontId="6" fillId="11" borderId="117" xfId="0" applyFont="1" applyFill="1" applyBorder="1" applyAlignment="1" applyProtection="1">
      <alignment horizontal="center" vertical="center"/>
    </xf>
    <xf numFmtId="0" fontId="36" fillId="9" borderId="114" xfId="0" applyFont="1" applyFill="1" applyBorder="1" applyAlignment="1" applyProtection="1">
      <alignment horizontal="center"/>
    </xf>
    <xf numFmtId="0" fontId="36" fillId="9" borderId="92" xfId="0" applyFont="1" applyFill="1" applyBorder="1" applyAlignment="1" applyProtection="1">
      <alignment horizontal="center"/>
    </xf>
    <xf numFmtId="0" fontId="8" fillId="12" borderId="116" xfId="0" applyFont="1" applyFill="1" applyBorder="1" applyAlignment="1" applyProtection="1">
      <alignment horizontal="center" vertical="center"/>
    </xf>
    <xf numFmtId="0" fontId="6" fillId="11" borderId="116" xfId="0" applyFont="1" applyFill="1" applyBorder="1" applyAlignment="1" applyProtection="1">
      <alignment horizontal="center" vertical="center"/>
    </xf>
    <xf numFmtId="0" fontId="3" fillId="9" borderId="0" xfId="0" applyFont="1" applyFill="1" applyBorder="1" applyAlignment="1" applyProtection="1">
      <alignment horizontal="center" vertical="center" wrapText="1"/>
    </xf>
    <xf numFmtId="0" fontId="6" fillId="12" borderId="117" xfId="0" applyFont="1" applyFill="1" applyBorder="1" applyAlignment="1" applyProtection="1">
      <alignment horizontal="center" vertical="center"/>
    </xf>
    <xf numFmtId="0" fontId="6" fillId="11" borderId="120" xfId="0" applyFont="1" applyFill="1" applyBorder="1" applyAlignment="1" applyProtection="1">
      <alignment horizontal="center" vertical="center"/>
    </xf>
    <xf numFmtId="0" fontId="21" fillId="13" borderId="25" xfId="0" applyFont="1" applyFill="1" applyBorder="1" applyProtection="1">
      <protection locked="0"/>
    </xf>
    <xf numFmtId="0" fontId="21" fillId="13" borderId="26" xfId="0" applyFont="1" applyFill="1" applyBorder="1" applyProtection="1">
      <protection locked="0"/>
    </xf>
    <xf numFmtId="0" fontId="17" fillId="9" borderId="0" xfId="0" applyFont="1" applyFill="1" applyBorder="1" applyAlignment="1" applyProtection="1">
      <alignment vertical="top" wrapText="1"/>
    </xf>
    <xf numFmtId="0" fontId="28" fillId="9" borderId="0" xfId="0" applyFont="1" applyFill="1" applyBorder="1" applyAlignment="1">
      <alignment horizontal="center" vertical="center" wrapText="1"/>
    </xf>
    <xf numFmtId="0" fontId="25" fillId="9" borderId="0" xfId="1" applyFont="1" applyFill="1" applyBorder="1" applyAlignment="1">
      <alignment horizontal="center" vertical="center"/>
    </xf>
    <xf numFmtId="0" fontId="6" fillId="11" borderId="59" xfId="0" applyFont="1" applyFill="1" applyBorder="1" applyAlignment="1">
      <alignment horizontal="center"/>
    </xf>
    <xf numFmtId="0" fontId="6" fillId="11" borderId="60" xfId="0" applyFont="1" applyFill="1" applyBorder="1" applyAlignment="1">
      <alignment horizontal="center"/>
    </xf>
    <xf numFmtId="0" fontId="6" fillId="11" borderId="61" xfId="0" applyFont="1" applyFill="1" applyBorder="1" applyAlignment="1">
      <alignment horizontal="center"/>
    </xf>
    <xf numFmtId="0" fontId="6" fillId="11" borderId="62" xfId="0" applyFont="1" applyFill="1" applyBorder="1" applyAlignment="1">
      <alignment horizontal="center"/>
    </xf>
    <xf numFmtId="0" fontId="6" fillId="11" borderId="63" xfId="0" applyFont="1" applyFill="1" applyBorder="1" applyAlignment="1">
      <alignment horizontal="center"/>
    </xf>
    <xf numFmtId="0" fontId="6" fillId="11" borderId="44" xfId="0" applyFont="1" applyFill="1" applyBorder="1" applyAlignment="1">
      <alignment horizontal="center"/>
    </xf>
    <xf numFmtId="0" fontId="6" fillId="11" borderId="41" xfId="0" applyFont="1" applyFill="1" applyBorder="1" applyAlignment="1">
      <alignment horizontal="center"/>
    </xf>
    <xf numFmtId="0" fontId="6" fillId="11" borderId="58" xfId="0" applyFont="1" applyFill="1" applyBorder="1" applyAlignment="1">
      <alignment horizontal="center"/>
    </xf>
    <xf numFmtId="0" fontId="6" fillId="12" borderId="44" xfId="0" applyFont="1" applyFill="1" applyBorder="1" applyAlignment="1">
      <alignment horizontal="center"/>
    </xf>
    <xf numFmtId="0" fontId="6" fillId="12" borderId="41" xfId="0" applyFont="1" applyFill="1" applyBorder="1" applyAlignment="1">
      <alignment horizontal="center"/>
    </xf>
    <xf numFmtId="0" fontId="6" fillId="12" borderId="58" xfId="0" applyFont="1" applyFill="1" applyBorder="1" applyAlignment="1">
      <alignment horizontal="center"/>
    </xf>
    <xf numFmtId="0" fontId="42" fillId="7" borderId="50" xfId="0" applyFont="1" applyFill="1" applyBorder="1" applyAlignment="1">
      <alignment horizontal="center"/>
    </xf>
    <xf numFmtId="0" fontId="42" fillId="7" borderId="51" xfId="0" applyFont="1" applyFill="1" applyBorder="1" applyAlignment="1">
      <alignment horizontal="center"/>
    </xf>
    <xf numFmtId="0" fontId="42" fillId="7" borderId="52" xfId="0" applyFont="1" applyFill="1" applyBorder="1" applyAlignment="1">
      <alignment horizontal="center"/>
    </xf>
    <xf numFmtId="0" fontId="26" fillId="7" borderId="53" xfId="0" applyFont="1" applyFill="1" applyBorder="1" applyAlignment="1">
      <alignment horizontal="center"/>
    </xf>
    <xf numFmtId="0" fontId="26" fillId="7" borderId="46" xfId="0" applyFont="1" applyFill="1" applyBorder="1" applyAlignment="1">
      <alignment horizontal="center"/>
    </xf>
    <xf numFmtId="0" fontId="26" fillId="7" borderId="35" xfId="0" applyFont="1" applyFill="1" applyBorder="1" applyAlignment="1">
      <alignment horizontal="center"/>
    </xf>
    <xf numFmtId="0" fontId="82" fillId="12" borderId="55" xfId="0" applyFont="1" applyFill="1" applyBorder="1" applyAlignment="1">
      <alignment horizontal="center"/>
    </xf>
    <xf numFmtId="0" fontId="82" fillId="12" borderId="39" xfId="0" applyFont="1" applyFill="1" applyBorder="1" applyAlignment="1">
      <alignment horizontal="center"/>
    </xf>
    <xf numFmtId="0" fontId="82" fillId="12" borderId="40" xfId="0" applyFont="1" applyFill="1" applyBorder="1" applyAlignment="1">
      <alignment horizontal="center"/>
    </xf>
    <xf numFmtId="0" fontId="6" fillId="11" borderId="57" xfId="0" applyFont="1" applyFill="1" applyBorder="1" applyAlignment="1">
      <alignment horizontal="center"/>
    </xf>
    <xf numFmtId="0" fontId="6" fillId="11" borderId="42" xfId="0" applyFont="1" applyFill="1" applyBorder="1" applyAlignment="1">
      <alignment horizontal="center"/>
    </xf>
    <xf numFmtId="0" fontId="6" fillId="12" borderId="57" xfId="0" applyFont="1" applyFill="1" applyBorder="1" applyAlignment="1">
      <alignment horizontal="center"/>
    </xf>
    <xf numFmtId="0" fontId="6" fillId="12" borderId="42" xfId="0" applyFont="1" applyFill="1" applyBorder="1" applyAlignment="1">
      <alignment horizontal="center"/>
    </xf>
    <xf numFmtId="0" fontId="26" fillId="7" borderId="45" xfId="0" applyFont="1" applyFill="1" applyBorder="1" applyAlignment="1">
      <alignment horizontal="center"/>
    </xf>
    <xf numFmtId="0" fontId="26" fillId="7" borderId="54" xfId="0" applyFont="1" applyFill="1" applyBorder="1" applyAlignment="1">
      <alignment horizontal="center"/>
    </xf>
    <xf numFmtId="0" fontId="82" fillId="12" borderId="43" xfId="0" applyFont="1" applyFill="1" applyBorder="1" applyAlignment="1">
      <alignment horizontal="center"/>
    </xf>
    <xf numFmtId="0" fontId="82" fillId="12" borderId="56" xfId="0" applyFont="1" applyFill="1" applyBorder="1" applyAlignment="1">
      <alignment horizontal="center"/>
    </xf>
    <xf numFmtId="1" fontId="25" fillId="2" borderId="2" xfId="0" applyNumberFormat="1" applyFont="1" applyFill="1" applyBorder="1" applyAlignment="1">
      <alignment horizontal="center"/>
    </xf>
    <xf numFmtId="1" fontId="25" fillId="5" borderId="2" xfId="0" applyNumberFormat="1" applyFont="1" applyFill="1" applyBorder="1" applyAlignment="1">
      <alignment horizontal="center"/>
    </xf>
    <xf numFmtId="173" fontId="13" fillId="4" borderId="15" xfId="0" applyNumberFormat="1" applyFont="1" applyFill="1" applyBorder="1" applyAlignment="1">
      <alignment horizontal="left" wrapText="1"/>
    </xf>
    <xf numFmtId="173" fontId="13" fillId="4" borderId="10" xfId="0" applyNumberFormat="1" applyFont="1" applyFill="1" applyBorder="1" applyAlignment="1">
      <alignment horizontal="left" wrapText="1"/>
    </xf>
    <xf numFmtId="174" fontId="15" fillId="4" borderId="13" xfId="0" applyNumberFormat="1" applyFont="1" applyFill="1" applyBorder="1" applyAlignment="1">
      <alignment horizontal="right"/>
    </xf>
    <xf numFmtId="174" fontId="15" fillId="4" borderId="16" xfId="0" applyNumberFormat="1" applyFont="1" applyFill="1" applyBorder="1" applyAlignment="1">
      <alignment horizontal="right"/>
    </xf>
    <xf numFmtId="174" fontId="15" fillId="4" borderId="14" xfId="0" applyNumberFormat="1" applyFont="1" applyFill="1" applyBorder="1" applyAlignment="1">
      <alignment horizontal="right"/>
    </xf>
    <xf numFmtId="0" fontId="5" fillId="9" borderId="12" xfId="0" applyFont="1" applyFill="1" applyBorder="1" applyAlignment="1">
      <alignment horizontal="center" vertical="top" wrapText="1"/>
    </xf>
    <xf numFmtId="0" fontId="5" fillId="9" borderId="17" xfId="0" applyFont="1" applyFill="1" applyBorder="1" applyAlignment="1">
      <alignment horizontal="center" vertical="top" wrapText="1"/>
    </xf>
    <xf numFmtId="0" fontId="0" fillId="2" borderId="31" xfId="0" applyFont="1" applyFill="1" applyBorder="1" applyAlignment="1">
      <alignment horizontal="left"/>
    </xf>
    <xf numFmtId="0" fontId="0" fillId="2" borderId="32" xfId="0" applyFont="1" applyFill="1" applyBorder="1" applyAlignment="1">
      <alignment horizontal="left"/>
    </xf>
    <xf numFmtId="0" fontId="0" fillId="2" borderId="28" xfId="0" applyFont="1" applyFill="1" applyBorder="1" applyAlignment="1">
      <alignment horizontal="center" wrapText="1"/>
    </xf>
    <xf numFmtId="0" fontId="0" fillId="2" borderId="29" xfId="0" applyFont="1" applyFill="1" applyBorder="1" applyAlignment="1">
      <alignment horizontal="center" wrapText="1"/>
    </xf>
    <xf numFmtId="188" fontId="129" fillId="4" borderId="8" xfId="0" applyNumberFormat="1" applyFont="1" applyFill="1" applyBorder="1" applyAlignment="1">
      <alignment horizontal="right"/>
    </xf>
    <xf numFmtId="188" fontId="129" fillId="4" borderId="17" xfId="0" applyNumberFormat="1" applyFont="1" applyFill="1" applyBorder="1" applyAlignment="1">
      <alignment horizontal="right"/>
    </xf>
    <xf numFmtId="0" fontId="97" fillId="9" borderId="7" xfId="0" applyFont="1" applyFill="1" applyBorder="1" applyAlignment="1">
      <alignment vertical="center" wrapText="1"/>
    </xf>
    <xf numFmtId="177" fontId="99" fillId="0" borderId="48" xfId="2" applyNumberFormat="1" applyFont="1" applyBorder="1" applyAlignment="1">
      <alignment horizontal="left" vertical="center"/>
    </xf>
    <xf numFmtId="0" fontId="21" fillId="17" borderId="36" xfId="0" applyFont="1" applyFill="1" applyBorder="1" applyAlignment="1">
      <alignment horizontal="center" vertic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47" xfId="0" applyFont="1" applyFill="1" applyBorder="1" applyAlignment="1">
      <alignment horizontal="center" vertical="center" wrapText="1"/>
    </xf>
    <xf numFmtId="0" fontId="21" fillId="17" borderId="0" xfId="0" applyFont="1" applyFill="1" applyBorder="1" applyAlignment="1">
      <alignment horizontal="center" vertical="center" wrapText="1"/>
    </xf>
    <xf numFmtId="0" fontId="21" fillId="17" borderId="68" xfId="0" applyFont="1" applyFill="1" applyBorder="1" applyAlignment="1">
      <alignment horizontal="center" vertical="center" wrapText="1"/>
    </xf>
    <xf numFmtId="0" fontId="14" fillId="9" borderId="0" xfId="0" applyFont="1" applyFill="1" applyBorder="1" applyAlignment="1">
      <alignment horizontal="left" wrapText="1"/>
    </xf>
    <xf numFmtId="0" fontId="14" fillId="9" borderId="8" xfId="0" applyFont="1" applyFill="1" applyBorder="1" applyAlignment="1">
      <alignment horizontal="left" wrapText="1"/>
    </xf>
    <xf numFmtId="0" fontId="40" fillId="9" borderId="16" xfId="0" applyFont="1" applyFill="1" applyBorder="1" applyAlignment="1">
      <alignment horizontal="center" vertical="top"/>
    </xf>
    <xf numFmtId="0" fontId="30" fillId="9" borderId="7" xfId="0" applyFont="1" applyFill="1" applyBorder="1" applyAlignment="1">
      <alignment vertical="center" wrapText="1"/>
    </xf>
    <xf numFmtId="0" fontId="48" fillId="2" borderId="84" xfId="0" applyFont="1" applyFill="1" applyBorder="1" applyAlignment="1" applyProtection="1">
      <alignment horizontal="center"/>
      <protection locked="0"/>
    </xf>
    <xf numFmtId="0" fontId="48" fillId="2" borderId="85" xfId="0" applyFont="1" applyFill="1" applyBorder="1" applyAlignment="1" applyProtection="1">
      <alignment horizontal="center"/>
      <protection locked="0"/>
    </xf>
    <xf numFmtId="0" fontId="48" fillId="2" borderId="86" xfId="0" applyFont="1" applyFill="1" applyBorder="1" applyAlignment="1" applyProtection="1">
      <alignment horizontal="center"/>
      <protection locked="0"/>
    </xf>
    <xf numFmtId="184" fontId="105" fillId="19" borderId="0" xfId="2" applyNumberFormat="1" applyFont="1" applyFill="1" applyBorder="1" applyAlignment="1" applyProtection="1">
      <alignment horizontal="left" vertical="top"/>
    </xf>
    <xf numFmtId="181" fontId="45" fillId="0" borderId="0" xfId="0" applyNumberFormat="1" applyFont="1" applyBorder="1" applyAlignment="1" applyProtection="1">
      <alignment horizontal="center" vertical="center"/>
    </xf>
    <xf numFmtId="0" fontId="20" fillId="9" borderId="0" xfId="0" applyFont="1" applyFill="1" applyBorder="1" applyAlignment="1" applyProtection="1">
      <alignment horizontal="center" vertical="top" wrapText="1"/>
    </xf>
    <xf numFmtId="0" fontId="87" fillId="19" borderId="91" xfId="0" applyFont="1" applyFill="1" applyBorder="1" applyAlignment="1" applyProtection="1">
      <alignment horizontal="right"/>
    </xf>
    <xf numFmtId="196" fontId="117" fillId="27" borderId="15" xfId="0" applyNumberFormat="1" applyFont="1" applyFill="1" applyBorder="1" applyAlignment="1" applyProtection="1">
      <alignment horizontal="center"/>
    </xf>
    <xf numFmtId="197" fontId="0" fillId="27" borderId="0" xfId="0" applyNumberFormat="1" applyFont="1" applyFill="1" applyBorder="1" applyAlignment="1" applyProtection="1">
      <alignment horizontal="center"/>
    </xf>
    <xf numFmtId="0" fontId="3" fillId="2" borderId="0" xfId="0" applyFont="1" applyFill="1" applyBorder="1" applyAlignment="1" applyProtection="1">
      <alignment horizontal="center" vertical="center"/>
    </xf>
    <xf numFmtId="2" fontId="5" fillId="9" borderId="0" xfId="0" applyNumberFormat="1" applyFont="1" applyFill="1" applyBorder="1" applyAlignment="1" applyProtection="1">
      <alignment horizontal="center" vertical="center" wrapText="1"/>
    </xf>
    <xf numFmtId="0" fontId="27" fillId="4" borderId="0" xfId="0" applyFont="1" applyFill="1" applyBorder="1" applyAlignment="1" applyProtection="1">
      <alignment horizontal="center" vertical="center"/>
    </xf>
    <xf numFmtId="2" fontId="27" fillId="4" borderId="8" xfId="0" applyNumberFormat="1" applyFont="1" applyFill="1" applyBorder="1" applyAlignment="1" applyProtection="1">
      <alignment horizontal="center" vertical="center"/>
    </xf>
    <xf numFmtId="0" fontId="47" fillId="9" borderId="95" xfId="0" applyFont="1" applyFill="1" applyBorder="1" applyAlignment="1" applyProtection="1">
      <alignment horizontal="center"/>
    </xf>
    <xf numFmtId="0" fontId="47" fillId="9" borderId="96" xfId="0" applyFont="1" applyFill="1" applyBorder="1" applyAlignment="1" applyProtection="1">
      <alignment horizontal="center"/>
    </xf>
    <xf numFmtId="0" fontId="47" fillId="9" borderId="97" xfId="0" applyFont="1" applyFill="1" applyBorder="1" applyAlignment="1" applyProtection="1">
      <alignment horizontal="center"/>
    </xf>
    <xf numFmtId="0" fontId="47" fillId="9" borderId="98" xfId="0" applyFont="1" applyFill="1" applyBorder="1" applyAlignment="1" applyProtection="1">
      <alignment horizontal="center"/>
    </xf>
    <xf numFmtId="0" fontId="113" fillId="9" borderId="100" xfId="0" applyFont="1" applyFill="1" applyBorder="1" applyAlignment="1" applyProtection="1">
      <alignment horizontal="center" vertical="center"/>
    </xf>
    <xf numFmtId="0" fontId="5" fillId="20" borderId="0" xfId="0" applyNumberFormat="1" applyFont="1" applyFill="1" applyBorder="1" applyAlignment="1" applyProtection="1">
      <alignment horizontal="center" vertical="center"/>
    </xf>
    <xf numFmtId="0" fontId="5" fillId="20" borderId="0" xfId="0" applyFont="1" applyFill="1" applyBorder="1" applyAlignment="1" applyProtection="1">
      <alignment horizontal="center" vertical="center"/>
    </xf>
    <xf numFmtId="0" fontId="106" fillId="4" borderId="79" xfId="0" applyFont="1" applyFill="1" applyBorder="1" applyProtection="1"/>
    <xf numFmtId="0" fontId="106" fillId="4" borderId="80" xfId="0" applyFont="1" applyFill="1" applyBorder="1" applyProtection="1"/>
    <xf numFmtId="0" fontId="106" fillId="4" borderId="81" xfId="0" applyFont="1" applyFill="1" applyBorder="1" applyProtection="1"/>
    <xf numFmtId="0" fontId="20" fillId="9" borderId="0" xfId="0" applyFont="1" applyFill="1" applyBorder="1" applyAlignment="1" applyProtection="1">
      <alignment horizontal="left" wrapText="1"/>
    </xf>
    <xf numFmtId="0" fontId="20" fillId="9" borderId="83" xfId="0" applyFont="1" applyFill="1" applyBorder="1" applyAlignment="1" applyProtection="1">
      <alignment horizontal="left" wrapText="1"/>
    </xf>
    <xf numFmtId="0" fontId="46" fillId="20" borderId="0" xfId="0" applyFont="1" applyFill="1" applyBorder="1" applyAlignment="1" applyProtection="1">
      <alignment horizontal="center" wrapText="1"/>
    </xf>
    <xf numFmtId="0" fontId="46" fillId="20" borderId="12" xfId="0" applyFont="1" applyFill="1" applyBorder="1" applyAlignment="1" applyProtection="1">
      <alignment horizontal="center" wrapText="1"/>
    </xf>
    <xf numFmtId="2" fontId="27" fillId="21" borderId="9" xfId="0" applyNumberFormat="1" applyFont="1" applyFill="1" applyBorder="1" applyAlignment="1" applyProtection="1">
      <alignment horizontal="center" vertical="center"/>
    </xf>
    <xf numFmtId="2" fontId="27" fillId="21" borderId="15" xfId="0" applyNumberFormat="1" applyFont="1" applyFill="1" applyBorder="1" applyAlignment="1" applyProtection="1">
      <alignment horizontal="center" vertical="center"/>
    </xf>
    <xf numFmtId="2" fontId="27" fillId="21" borderId="10" xfId="0" applyNumberFormat="1" applyFont="1" applyFill="1" applyBorder="1" applyAlignment="1" applyProtection="1">
      <alignment horizontal="center" vertical="center"/>
    </xf>
    <xf numFmtId="2" fontId="27" fillId="21" borderId="13" xfId="0" applyNumberFormat="1" applyFont="1" applyFill="1" applyBorder="1" applyAlignment="1" applyProtection="1">
      <alignment horizontal="center" vertical="center"/>
    </xf>
    <xf numFmtId="2" fontId="27" fillId="21" borderId="16" xfId="0" applyNumberFormat="1" applyFont="1" applyFill="1" applyBorder="1" applyAlignment="1" applyProtection="1">
      <alignment horizontal="center" vertical="center"/>
    </xf>
    <xf numFmtId="2" fontId="27" fillId="21" borderId="14" xfId="0" applyNumberFormat="1" applyFont="1" applyFill="1" applyBorder="1" applyAlignment="1" applyProtection="1">
      <alignment horizontal="center" vertical="center"/>
    </xf>
    <xf numFmtId="0" fontId="45" fillId="9" borderId="0" xfId="0" quotePrefix="1" applyFont="1" applyFill="1" applyBorder="1" applyProtection="1"/>
    <xf numFmtId="0" fontId="118" fillId="9" borderId="82" xfId="0" applyFont="1" applyFill="1" applyBorder="1" applyAlignment="1" applyProtection="1">
      <alignment horizontal="left" vertical="top" wrapText="1"/>
    </xf>
    <xf numFmtId="0" fontId="118" fillId="9" borderId="0" xfId="0" applyFont="1" applyFill="1" applyBorder="1" applyAlignment="1" applyProtection="1">
      <alignment horizontal="left" vertical="top" wrapText="1"/>
    </xf>
    <xf numFmtId="0" fontId="118" fillId="9" borderId="87" xfId="0" applyFont="1" applyFill="1" applyBorder="1" applyAlignment="1" applyProtection="1">
      <alignment horizontal="left" vertical="top" wrapText="1"/>
    </xf>
    <xf numFmtId="0" fontId="118" fillId="9" borderId="88" xfId="0" applyFont="1" applyFill="1" applyBorder="1" applyAlignment="1" applyProtection="1">
      <alignment horizontal="left" vertical="top" wrapText="1"/>
    </xf>
    <xf numFmtId="0" fontId="120" fillId="9" borderId="0" xfId="0" applyFont="1" applyFill="1" applyBorder="1" applyAlignment="1" applyProtection="1">
      <alignment horizontal="center" wrapText="1"/>
    </xf>
    <xf numFmtId="0" fontId="113" fillId="9" borderId="103" xfId="0" applyFont="1" applyFill="1" applyBorder="1" applyAlignment="1" applyProtection="1">
      <alignment horizontal="center" vertical="center"/>
    </xf>
    <xf numFmtId="0" fontId="113" fillId="9" borderId="106" xfId="0" applyFont="1" applyFill="1" applyBorder="1" applyAlignment="1" applyProtection="1">
      <alignment horizontal="center" vertical="center"/>
    </xf>
    <xf numFmtId="195" fontId="27" fillId="9" borderId="108" xfId="0" applyNumberFormat="1" applyFont="1" applyFill="1" applyBorder="1" applyAlignment="1" applyProtection="1">
      <alignment horizontal="center"/>
    </xf>
    <xf numFmtId="195" fontId="27" fillId="9" borderId="99" xfId="0" applyNumberFormat="1" applyFont="1" applyFill="1" applyBorder="1" applyAlignment="1" applyProtection="1">
      <alignment horizontal="center"/>
    </xf>
    <xf numFmtId="191" fontId="27" fillId="9" borderId="109" xfId="0" applyNumberFormat="1" applyFont="1" applyFill="1" applyBorder="1" applyAlignment="1" applyProtection="1">
      <alignment horizontal="center"/>
    </xf>
    <xf numFmtId="191" fontId="27" fillId="9" borderId="102" xfId="0" applyNumberFormat="1" applyFont="1" applyFill="1" applyBorder="1" applyAlignment="1" applyProtection="1">
      <alignment horizontal="center"/>
    </xf>
    <xf numFmtId="192" fontId="27" fillId="9" borderId="109" xfId="0" applyNumberFormat="1" applyFont="1" applyFill="1" applyBorder="1" applyAlignment="1" applyProtection="1">
      <alignment horizontal="center"/>
    </xf>
    <xf numFmtId="192" fontId="27" fillId="9" borderId="102" xfId="0" applyNumberFormat="1" applyFont="1" applyFill="1" applyBorder="1" applyAlignment="1" applyProtection="1">
      <alignment horizontal="center"/>
    </xf>
    <xf numFmtId="193" fontId="27" fillId="9" borderId="109" xfId="0" applyNumberFormat="1" applyFont="1" applyFill="1" applyBorder="1" applyAlignment="1" applyProtection="1">
      <alignment horizontal="center"/>
    </xf>
    <xf numFmtId="193" fontId="27" fillId="9" borderId="102" xfId="0" applyNumberFormat="1" applyFont="1" applyFill="1" applyBorder="1" applyAlignment="1" applyProtection="1">
      <alignment horizontal="center"/>
    </xf>
    <xf numFmtId="194" fontId="27" fillId="9" borderId="110" xfId="0" applyNumberFormat="1" applyFont="1" applyFill="1" applyBorder="1" applyAlignment="1" applyProtection="1">
      <alignment horizontal="center"/>
    </xf>
    <xf numFmtId="194" fontId="27" fillId="9" borderId="105" xfId="0" applyNumberFormat="1" applyFont="1" applyFill="1" applyBorder="1" applyAlignment="1" applyProtection="1">
      <alignment horizontal="center"/>
    </xf>
    <xf numFmtId="0" fontId="5" fillId="20" borderId="0" xfId="0" applyFont="1" applyFill="1" applyAlignment="1" applyProtection="1">
      <alignment horizontal="center" vertical="center"/>
    </xf>
    <xf numFmtId="190" fontId="27" fillId="21" borderId="9" xfId="0" applyNumberFormat="1" applyFont="1" applyFill="1" applyBorder="1" applyAlignment="1" applyProtection="1">
      <alignment horizontal="right" vertical="center"/>
      <protection locked="0"/>
    </xf>
    <xf numFmtId="190" fontId="27" fillId="21" borderId="11" xfId="0" applyNumberFormat="1" applyFont="1" applyFill="1" applyBorder="1" applyAlignment="1" applyProtection="1">
      <alignment horizontal="right" vertical="center"/>
      <protection locked="0"/>
    </xf>
    <xf numFmtId="190" fontId="27" fillId="21" borderId="13" xfId="0" applyNumberFormat="1" applyFont="1" applyFill="1" applyBorder="1" applyAlignment="1" applyProtection="1">
      <alignment horizontal="right" vertical="center"/>
      <protection locked="0"/>
    </xf>
    <xf numFmtId="0" fontId="5" fillId="13" borderId="10" xfId="0" applyFont="1" applyFill="1" applyBorder="1" applyAlignment="1" applyProtection="1">
      <alignment vertical="center"/>
    </xf>
    <xf numFmtId="0" fontId="5" fillId="13" borderId="12" xfId="0" applyFont="1" applyFill="1" applyBorder="1" applyAlignment="1" applyProtection="1">
      <alignment vertical="center"/>
    </xf>
    <xf numFmtId="0" fontId="5" fillId="13" borderId="14" xfId="0" applyFont="1" applyFill="1" applyBorder="1" applyAlignment="1" applyProtection="1">
      <alignment vertical="center"/>
    </xf>
    <xf numFmtId="0" fontId="20" fillId="9" borderId="11" xfId="0" applyFont="1" applyFill="1" applyBorder="1" applyAlignment="1" applyProtection="1">
      <alignment wrapText="1"/>
    </xf>
    <xf numFmtId="0" fontId="20" fillId="9" borderId="11" xfId="0" applyFont="1" applyFill="1" applyBorder="1" applyProtection="1"/>
  </cellXfs>
  <cellStyles count="8">
    <cellStyle name="Hyperlink" xfId="7" builtinId="8"/>
    <cellStyle name="Normal" xfId="0" builtinId="0"/>
    <cellStyle name="Normal 2" xfId="2" xr:uid="{00000000-0005-0000-0000-000002000000}"/>
    <cellStyle name="Normal 2 2" xfId="3" xr:uid="{00000000-0005-0000-0000-000003000000}"/>
    <cellStyle name="Normal 5" xfId="4" xr:uid="{00000000-0005-0000-0000-000004000000}"/>
    <cellStyle name="Normal 6" xfId="5" xr:uid="{00000000-0005-0000-0000-000005000000}"/>
    <cellStyle name="Percent 2" xfId="6" xr:uid="{00000000-0005-0000-0000-000006000000}"/>
    <cellStyle name="Title" xfId="1" builtinId="15"/>
  </cellStyles>
  <dxfs count="5">
    <dxf>
      <numFmt numFmtId="198" formatCode="0\ &quot;cup&quot;"/>
    </dxf>
    <dxf>
      <numFmt numFmtId="199" formatCode="0\ &quot;tsp&quot;"/>
    </dxf>
    <dxf>
      <numFmt numFmtId="200" formatCode="0\ &quot;Tbsp&quot;"/>
    </dxf>
    <dxf>
      <font>
        <b/>
        <i val="0"/>
        <color rgb="FF7030A0"/>
      </font>
      <fill>
        <patternFill>
          <bgColor theme="7" tint="0.79998168889431442"/>
        </patternFill>
      </fill>
    </dxf>
    <dxf>
      <font>
        <color theme="0"/>
      </font>
    </dxf>
  </dxfs>
  <tableStyles count="0" defaultTableStyle="TableStyleMedium9" defaultPivotStyle="PivotStyleLight16"/>
  <colors>
    <mruColors>
      <color rgb="FFFF0066"/>
      <color rgb="FFD3FFC5"/>
      <color rgb="FFFF89B9"/>
      <color rgb="FFFFB3D9"/>
      <color rgb="FFFFC5FF"/>
      <color rgb="FFFFE1FF"/>
      <color rgb="FFFFD5FF"/>
      <color rgb="FF000000"/>
      <color rgb="FFB9FFA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13</xdr:col>
      <xdr:colOff>821137</xdr:colOff>
      <xdr:row>29</xdr:row>
      <xdr:rowOff>836432</xdr:rowOff>
    </xdr:from>
    <xdr:to>
      <xdr:col>14</xdr:col>
      <xdr:colOff>439187</xdr:colOff>
      <xdr:row>30</xdr:row>
      <xdr:rowOff>277632</xdr:rowOff>
    </xdr:to>
    <xdr:pic>
      <xdr:nvPicPr>
        <xdr:cNvPr id="233" name="Picture 232">
          <a:extLst>
            <a:ext uri="{FF2B5EF4-FFF2-40B4-BE49-F238E27FC236}">
              <a16:creationId xmlns:a16="http://schemas.microsoft.com/office/drawing/2014/main" id="{DA4B4FE6-9B8C-4A86-9850-81DA6F7E127C}"/>
            </a:ext>
          </a:extLst>
        </xdr:cNvPr>
        <xdr:cNvPicPr>
          <a:picLocks noChangeAspect="1"/>
        </xdr:cNvPicPr>
      </xdr:nvPicPr>
      <xdr:blipFill>
        <a:blip xmlns:r="http://schemas.openxmlformats.org/officeDocument/2006/relationships" r:embed="rId1"/>
        <a:stretch>
          <a:fillRect/>
        </a:stretch>
      </xdr:blipFill>
      <xdr:spPr>
        <a:xfrm rot="303035">
          <a:off x="7429106" y="10075682"/>
          <a:ext cx="641987" cy="914400"/>
        </a:xfrm>
        <a:prstGeom prst="rect">
          <a:avLst/>
        </a:prstGeom>
      </xdr:spPr>
    </xdr:pic>
    <xdr:clientData/>
  </xdr:twoCellAnchor>
  <xdr:twoCellAnchor editAs="oneCell">
    <xdr:from>
      <xdr:col>17</xdr:col>
      <xdr:colOff>428880</xdr:colOff>
      <xdr:row>7</xdr:row>
      <xdr:rowOff>21456</xdr:rowOff>
    </xdr:from>
    <xdr:to>
      <xdr:col>18</xdr:col>
      <xdr:colOff>400812</xdr:colOff>
      <xdr:row>10</xdr:row>
      <xdr:rowOff>104006</xdr:rowOff>
    </xdr:to>
    <xdr:grpSp>
      <xdr:nvGrpSpPr>
        <xdr:cNvPr id="185" name="Group 184">
          <a:extLst>
            <a:ext uri="{FF2B5EF4-FFF2-40B4-BE49-F238E27FC236}">
              <a16:creationId xmlns:a16="http://schemas.microsoft.com/office/drawing/2014/main" id="{00000000-0008-0000-0000-0000B9000000}"/>
            </a:ext>
          </a:extLst>
        </xdr:cNvPr>
        <xdr:cNvGrpSpPr>
          <a:grpSpLocks noChangeAspect="1"/>
        </xdr:cNvGrpSpPr>
      </xdr:nvGrpSpPr>
      <xdr:grpSpPr>
        <a:xfrm>
          <a:off x="9501443" y="1724050"/>
          <a:ext cx="579150" cy="796925"/>
          <a:chOff x="1371600" y="1314450"/>
          <a:chExt cx="4059936" cy="5162550"/>
        </a:xfrm>
      </xdr:grpSpPr>
      <xdr:sp macro="" textlink="">
        <xdr:nvSpPr>
          <xdr:cNvPr id="186" name="Rectangle 185">
            <a:extLst>
              <a:ext uri="{FF2B5EF4-FFF2-40B4-BE49-F238E27FC236}">
                <a16:creationId xmlns:a16="http://schemas.microsoft.com/office/drawing/2014/main" id="{00000000-0008-0000-0000-0000BA000000}"/>
              </a:ext>
            </a:extLst>
          </xdr:cNvPr>
          <xdr:cNvSpPr/>
        </xdr:nvSpPr>
        <xdr:spPr>
          <a:xfrm>
            <a:off x="1447800" y="1676400"/>
            <a:ext cx="3913632" cy="48006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US"/>
          </a:p>
        </xdr:txBody>
      </xdr:sp>
      <xdr:sp macro="" textlink="">
        <xdr:nvSpPr>
          <xdr:cNvPr id="228" name="Oval 227">
            <a:extLst>
              <a:ext uri="{FF2B5EF4-FFF2-40B4-BE49-F238E27FC236}">
                <a16:creationId xmlns:a16="http://schemas.microsoft.com/office/drawing/2014/main" id="{00000000-0008-0000-0000-0000E4000000}"/>
              </a:ext>
            </a:extLst>
          </xdr:cNvPr>
          <xdr:cNvSpPr/>
        </xdr:nvSpPr>
        <xdr:spPr>
          <a:xfrm>
            <a:off x="1371600" y="1314450"/>
            <a:ext cx="4059936" cy="685799"/>
          </a:xfrm>
          <a:prstGeom prst="ellips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US"/>
          </a:p>
        </xdr:txBody>
      </xdr:sp>
    </xdr:grpSp>
    <xdr:clientData/>
  </xdr:twoCellAnchor>
  <xdr:twoCellAnchor editAs="oneCell">
    <xdr:from>
      <xdr:col>7</xdr:col>
      <xdr:colOff>246940</xdr:colOff>
      <xdr:row>16</xdr:row>
      <xdr:rowOff>289116</xdr:rowOff>
    </xdr:from>
    <xdr:to>
      <xdr:col>8</xdr:col>
      <xdr:colOff>312490</xdr:colOff>
      <xdr:row>16</xdr:row>
      <xdr:rowOff>694430</xdr:rowOff>
    </xdr:to>
    <xdr:grpSp>
      <xdr:nvGrpSpPr>
        <xdr:cNvPr id="188" name="Group 187">
          <a:extLst>
            <a:ext uri="{FF2B5EF4-FFF2-40B4-BE49-F238E27FC236}">
              <a16:creationId xmlns:a16="http://schemas.microsoft.com/office/drawing/2014/main" id="{00000000-0008-0000-0000-0000BC000000}"/>
            </a:ext>
          </a:extLst>
        </xdr:cNvPr>
        <xdr:cNvGrpSpPr>
          <a:grpSpLocks noChangeAspect="1"/>
        </xdr:cNvGrpSpPr>
      </xdr:nvGrpSpPr>
      <xdr:grpSpPr>
        <a:xfrm rot="20970484">
          <a:off x="2794878" y="4753960"/>
          <a:ext cx="1101393" cy="405314"/>
          <a:chOff x="1871669" y="3248261"/>
          <a:chExt cx="3157531" cy="1171340"/>
        </a:xfrm>
      </xdr:grpSpPr>
      <xdr:grpSp>
        <xdr:nvGrpSpPr>
          <xdr:cNvPr id="189" name="Group 123">
            <a:extLst>
              <a:ext uri="{FF2B5EF4-FFF2-40B4-BE49-F238E27FC236}">
                <a16:creationId xmlns:a16="http://schemas.microsoft.com/office/drawing/2014/main" id="{00000000-0008-0000-0000-0000BD000000}"/>
              </a:ext>
            </a:extLst>
          </xdr:cNvPr>
          <xdr:cNvGrpSpPr>
            <a:grpSpLocks noChangeAspect="1"/>
          </xdr:cNvGrpSpPr>
        </xdr:nvGrpSpPr>
        <xdr:grpSpPr>
          <a:xfrm>
            <a:off x="1871669" y="3248261"/>
            <a:ext cx="1595076" cy="449376"/>
            <a:chOff x="1871666" y="3248277"/>
            <a:chExt cx="1993844" cy="561724"/>
          </a:xfrm>
        </xdr:grpSpPr>
        <xdr:sp macro="" textlink="">
          <xdr:nvSpPr>
            <xdr:cNvPr id="210" name="Trapezoid 209">
              <a:extLst>
                <a:ext uri="{FF2B5EF4-FFF2-40B4-BE49-F238E27FC236}">
                  <a16:creationId xmlns:a16="http://schemas.microsoft.com/office/drawing/2014/main" id="{00000000-0008-0000-0000-0000D2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1" name="Trapezoid 210">
              <a:extLst>
                <a:ext uri="{FF2B5EF4-FFF2-40B4-BE49-F238E27FC236}">
                  <a16:creationId xmlns:a16="http://schemas.microsoft.com/office/drawing/2014/main" id="{00000000-0008-0000-0000-0000D3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2" name="Freeform 211">
              <a:extLst>
                <a:ext uri="{FF2B5EF4-FFF2-40B4-BE49-F238E27FC236}">
                  <a16:creationId xmlns:a16="http://schemas.microsoft.com/office/drawing/2014/main" id="{00000000-0008-0000-0000-0000D4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13" name="Oval 212">
              <a:extLst>
                <a:ext uri="{FF2B5EF4-FFF2-40B4-BE49-F238E27FC236}">
                  <a16:creationId xmlns:a16="http://schemas.microsoft.com/office/drawing/2014/main" id="{00000000-0008-0000-0000-0000D5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90" name="Group 124">
            <a:extLst>
              <a:ext uri="{FF2B5EF4-FFF2-40B4-BE49-F238E27FC236}">
                <a16:creationId xmlns:a16="http://schemas.microsoft.com/office/drawing/2014/main" id="{00000000-0008-0000-0000-0000BE000000}"/>
              </a:ext>
            </a:extLst>
          </xdr:cNvPr>
          <xdr:cNvGrpSpPr>
            <a:grpSpLocks noChangeAspect="1"/>
          </xdr:cNvGrpSpPr>
        </xdr:nvGrpSpPr>
        <xdr:grpSpPr>
          <a:xfrm>
            <a:off x="2120958" y="3400660"/>
            <a:ext cx="1694767" cy="477462"/>
            <a:chOff x="1871666" y="3248277"/>
            <a:chExt cx="1993844" cy="561724"/>
          </a:xfrm>
        </xdr:grpSpPr>
        <xdr:sp macro="" textlink="">
          <xdr:nvSpPr>
            <xdr:cNvPr id="206" name="Trapezoid 205">
              <a:extLst>
                <a:ext uri="{FF2B5EF4-FFF2-40B4-BE49-F238E27FC236}">
                  <a16:creationId xmlns:a16="http://schemas.microsoft.com/office/drawing/2014/main" id="{00000000-0008-0000-0000-0000CE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7" name="Trapezoid 206">
              <a:extLst>
                <a:ext uri="{FF2B5EF4-FFF2-40B4-BE49-F238E27FC236}">
                  <a16:creationId xmlns:a16="http://schemas.microsoft.com/office/drawing/2014/main" id="{00000000-0008-0000-0000-0000CF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8" name="Freeform 207">
              <a:extLst>
                <a:ext uri="{FF2B5EF4-FFF2-40B4-BE49-F238E27FC236}">
                  <a16:creationId xmlns:a16="http://schemas.microsoft.com/office/drawing/2014/main" id="{00000000-0008-0000-0000-0000D0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9" name="Oval 208">
              <a:extLst>
                <a:ext uri="{FF2B5EF4-FFF2-40B4-BE49-F238E27FC236}">
                  <a16:creationId xmlns:a16="http://schemas.microsoft.com/office/drawing/2014/main" id="{00000000-0008-0000-0000-0000D1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91" name="Group 125">
            <a:extLst>
              <a:ext uri="{FF2B5EF4-FFF2-40B4-BE49-F238E27FC236}">
                <a16:creationId xmlns:a16="http://schemas.microsoft.com/office/drawing/2014/main" id="{00000000-0008-0000-0000-0000BF000000}"/>
              </a:ext>
            </a:extLst>
          </xdr:cNvPr>
          <xdr:cNvGrpSpPr>
            <a:grpSpLocks noChangeAspect="1"/>
          </xdr:cNvGrpSpPr>
        </xdr:nvGrpSpPr>
        <xdr:grpSpPr>
          <a:xfrm>
            <a:off x="2425755" y="3553100"/>
            <a:ext cx="1794460" cy="505556"/>
            <a:chOff x="1871666" y="3248277"/>
            <a:chExt cx="1993844" cy="561724"/>
          </a:xfrm>
        </xdr:grpSpPr>
        <xdr:sp macro="" textlink="">
          <xdr:nvSpPr>
            <xdr:cNvPr id="202" name="Trapezoid 201">
              <a:extLst>
                <a:ext uri="{FF2B5EF4-FFF2-40B4-BE49-F238E27FC236}">
                  <a16:creationId xmlns:a16="http://schemas.microsoft.com/office/drawing/2014/main" id="{00000000-0008-0000-0000-0000CA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3" name="Trapezoid 202">
              <a:extLst>
                <a:ext uri="{FF2B5EF4-FFF2-40B4-BE49-F238E27FC236}">
                  <a16:creationId xmlns:a16="http://schemas.microsoft.com/office/drawing/2014/main" id="{00000000-0008-0000-0000-0000CB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4" name="Freeform 203">
              <a:extLst>
                <a:ext uri="{FF2B5EF4-FFF2-40B4-BE49-F238E27FC236}">
                  <a16:creationId xmlns:a16="http://schemas.microsoft.com/office/drawing/2014/main" id="{00000000-0008-0000-0000-0000CC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5" name="Oval 204">
              <a:extLst>
                <a:ext uri="{FF2B5EF4-FFF2-40B4-BE49-F238E27FC236}">
                  <a16:creationId xmlns:a16="http://schemas.microsoft.com/office/drawing/2014/main" id="{00000000-0008-0000-0000-0000CD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92" name="Group 126">
            <a:extLst>
              <a:ext uri="{FF2B5EF4-FFF2-40B4-BE49-F238E27FC236}">
                <a16:creationId xmlns:a16="http://schemas.microsoft.com/office/drawing/2014/main" id="{00000000-0008-0000-0000-0000C0000000}"/>
              </a:ext>
            </a:extLst>
          </xdr:cNvPr>
          <xdr:cNvGrpSpPr>
            <a:grpSpLocks noChangeAspect="1"/>
          </xdr:cNvGrpSpPr>
        </xdr:nvGrpSpPr>
        <xdr:grpSpPr>
          <a:xfrm>
            <a:off x="2730555" y="3705483"/>
            <a:ext cx="1894151" cy="533639"/>
            <a:chOff x="1871666" y="3248277"/>
            <a:chExt cx="1993844" cy="561724"/>
          </a:xfrm>
        </xdr:grpSpPr>
        <xdr:sp macro="" textlink="">
          <xdr:nvSpPr>
            <xdr:cNvPr id="198" name="Trapezoid 197">
              <a:extLst>
                <a:ext uri="{FF2B5EF4-FFF2-40B4-BE49-F238E27FC236}">
                  <a16:creationId xmlns:a16="http://schemas.microsoft.com/office/drawing/2014/main" id="{00000000-0008-0000-0000-0000C6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9" name="Trapezoid 198">
              <a:extLst>
                <a:ext uri="{FF2B5EF4-FFF2-40B4-BE49-F238E27FC236}">
                  <a16:creationId xmlns:a16="http://schemas.microsoft.com/office/drawing/2014/main" id="{00000000-0008-0000-0000-0000C7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0" name="Freeform 199">
              <a:extLst>
                <a:ext uri="{FF2B5EF4-FFF2-40B4-BE49-F238E27FC236}">
                  <a16:creationId xmlns:a16="http://schemas.microsoft.com/office/drawing/2014/main" id="{00000000-0008-0000-0000-0000C8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201" name="Oval 200">
              <a:extLst>
                <a:ext uri="{FF2B5EF4-FFF2-40B4-BE49-F238E27FC236}">
                  <a16:creationId xmlns:a16="http://schemas.microsoft.com/office/drawing/2014/main" id="{00000000-0008-0000-0000-0000C9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93" name="Group 127">
            <a:extLst>
              <a:ext uri="{FF2B5EF4-FFF2-40B4-BE49-F238E27FC236}">
                <a16:creationId xmlns:a16="http://schemas.microsoft.com/office/drawing/2014/main" id="{00000000-0008-0000-0000-0000C1000000}"/>
              </a:ext>
            </a:extLst>
          </xdr:cNvPr>
          <xdr:cNvGrpSpPr>
            <a:grpSpLocks noChangeAspect="1"/>
          </xdr:cNvGrpSpPr>
        </xdr:nvGrpSpPr>
        <xdr:grpSpPr>
          <a:xfrm>
            <a:off x="3035356" y="3857877"/>
            <a:ext cx="1993844" cy="561724"/>
            <a:chOff x="1871666" y="3248277"/>
            <a:chExt cx="1993844" cy="561724"/>
          </a:xfrm>
        </xdr:grpSpPr>
        <xdr:sp macro="" textlink="">
          <xdr:nvSpPr>
            <xdr:cNvPr id="194" name="Trapezoid 193">
              <a:extLst>
                <a:ext uri="{FF2B5EF4-FFF2-40B4-BE49-F238E27FC236}">
                  <a16:creationId xmlns:a16="http://schemas.microsoft.com/office/drawing/2014/main" id="{00000000-0008-0000-0000-0000C2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5" name="Trapezoid 194">
              <a:extLst>
                <a:ext uri="{FF2B5EF4-FFF2-40B4-BE49-F238E27FC236}">
                  <a16:creationId xmlns:a16="http://schemas.microsoft.com/office/drawing/2014/main" id="{00000000-0008-0000-0000-0000C3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6" name="Freeform 195">
              <a:extLst>
                <a:ext uri="{FF2B5EF4-FFF2-40B4-BE49-F238E27FC236}">
                  <a16:creationId xmlns:a16="http://schemas.microsoft.com/office/drawing/2014/main" id="{00000000-0008-0000-0000-0000C4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97" name="Oval 196">
              <a:extLst>
                <a:ext uri="{FF2B5EF4-FFF2-40B4-BE49-F238E27FC236}">
                  <a16:creationId xmlns:a16="http://schemas.microsoft.com/office/drawing/2014/main" id="{00000000-0008-0000-0000-0000C5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clientData/>
  </xdr:twoCellAnchor>
  <xdr:twoCellAnchor editAs="oneCell">
    <xdr:from>
      <xdr:col>13</xdr:col>
      <xdr:colOff>872442</xdr:colOff>
      <xdr:row>16</xdr:row>
      <xdr:rowOff>15744</xdr:rowOff>
    </xdr:from>
    <xdr:to>
      <xdr:col>15</xdr:col>
      <xdr:colOff>59450</xdr:colOff>
      <xdr:row>16</xdr:row>
      <xdr:rowOff>907799</xdr:rowOff>
    </xdr:to>
    <xdr:grpSp>
      <xdr:nvGrpSpPr>
        <xdr:cNvPr id="63" name="Group 62">
          <a:extLst>
            <a:ext uri="{FF2B5EF4-FFF2-40B4-BE49-F238E27FC236}">
              <a16:creationId xmlns:a16="http://schemas.microsoft.com/office/drawing/2014/main" id="{00000000-0008-0000-0000-00003F000000}"/>
            </a:ext>
          </a:extLst>
        </xdr:cNvPr>
        <xdr:cNvGrpSpPr>
          <a:grpSpLocks noChangeAspect="1"/>
        </xdr:cNvGrpSpPr>
      </xdr:nvGrpSpPr>
      <xdr:grpSpPr>
        <a:xfrm>
          <a:off x="7147036" y="4480588"/>
          <a:ext cx="770539" cy="892055"/>
          <a:chOff x="1707437" y="2438400"/>
          <a:chExt cx="1688226" cy="1967499"/>
        </a:xfrm>
      </xdr:grpSpPr>
      <xdr:sp macro="" textlink="">
        <xdr:nvSpPr>
          <xdr:cNvPr id="116" name="Freeform 115">
            <a:extLst>
              <a:ext uri="{FF2B5EF4-FFF2-40B4-BE49-F238E27FC236}">
                <a16:creationId xmlns:a16="http://schemas.microsoft.com/office/drawing/2014/main" id="{00000000-0008-0000-0000-000074000000}"/>
              </a:ext>
            </a:extLst>
          </xdr:cNvPr>
          <xdr:cNvSpPr>
            <a:spLocks/>
          </xdr:cNvSpPr>
        </xdr:nvSpPr>
        <xdr:spPr bwMode="auto">
          <a:xfrm rot="949761">
            <a:off x="1707437" y="2438400"/>
            <a:ext cx="1287538" cy="1049338"/>
          </a:xfrm>
          <a:custGeom>
            <a:avLst/>
            <a:gdLst>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106 w 10000"/>
              <a:gd name="connsiteY16" fmla="*/ 6114 h 10000"/>
              <a:gd name="connsiteX17" fmla="*/ 2437 w 10000"/>
              <a:gd name="connsiteY17" fmla="*/ 6833 h 10000"/>
              <a:gd name="connsiteX18" fmla="*/ 2514 w 10000"/>
              <a:gd name="connsiteY18" fmla="*/ 7439 h 10000"/>
              <a:gd name="connsiteX19" fmla="*/ 2659 w 10000"/>
              <a:gd name="connsiteY19" fmla="*/ 7917 h 10000"/>
              <a:gd name="connsiteX20" fmla="*/ 2756 w 10000"/>
              <a:gd name="connsiteY20" fmla="*/ 8182 h 10000"/>
              <a:gd name="connsiteX21" fmla="*/ 2811 w 10000"/>
              <a:gd name="connsiteY21" fmla="*/ 8318 h 10000"/>
              <a:gd name="connsiteX22" fmla="*/ 2866 w 10000"/>
              <a:gd name="connsiteY22" fmla="*/ 8492 h 10000"/>
              <a:gd name="connsiteX23" fmla="*/ 2921 w 10000"/>
              <a:gd name="connsiteY23" fmla="*/ 8682 h 10000"/>
              <a:gd name="connsiteX24" fmla="*/ 2990 w 10000"/>
              <a:gd name="connsiteY24" fmla="*/ 8886 h 10000"/>
              <a:gd name="connsiteX25" fmla="*/ 3066 w 10000"/>
              <a:gd name="connsiteY25" fmla="*/ 9083 h 10000"/>
              <a:gd name="connsiteX26" fmla="*/ 3149 w 10000"/>
              <a:gd name="connsiteY26" fmla="*/ 9288 h 10000"/>
              <a:gd name="connsiteX27" fmla="*/ 3253 w 10000"/>
              <a:gd name="connsiteY27" fmla="*/ 9462 h 10000"/>
              <a:gd name="connsiteX28" fmla="*/ 3363 w 10000"/>
              <a:gd name="connsiteY28" fmla="*/ 9598 h 10000"/>
              <a:gd name="connsiteX29" fmla="*/ 3481 w 10000"/>
              <a:gd name="connsiteY29" fmla="*/ 9712 h 10000"/>
              <a:gd name="connsiteX30" fmla="*/ 3591 w 10000"/>
              <a:gd name="connsiteY30" fmla="*/ 9795 h 10000"/>
              <a:gd name="connsiteX31" fmla="*/ 3702 w 10000"/>
              <a:gd name="connsiteY31" fmla="*/ 9864 h 10000"/>
              <a:gd name="connsiteX32" fmla="*/ 3805 w 10000"/>
              <a:gd name="connsiteY32" fmla="*/ 9909 h 10000"/>
              <a:gd name="connsiteX33" fmla="*/ 3916 w 10000"/>
              <a:gd name="connsiteY33" fmla="*/ 9939 h 10000"/>
              <a:gd name="connsiteX34" fmla="*/ 4019 w 10000"/>
              <a:gd name="connsiteY34" fmla="*/ 9970 h 10000"/>
              <a:gd name="connsiteX35" fmla="*/ 4130 w 10000"/>
              <a:gd name="connsiteY35" fmla="*/ 9977 h 10000"/>
              <a:gd name="connsiteX36" fmla="*/ 4254 w 10000"/>
              <a:gd name="connsiteY36" fmla="*/ 9992 h 10000"/>
              <a:gd name="connsiteX37" fmla="*/ 4330 w 10000"/>
              <a:gd name="connsiteY37" fmla="*/ 10000 h 10000"/>
              <a:gd name="connsiteX38" fmla="*/ 4434 w 10000"/>
              <a:gd name="connsiteY38" fmla="*/ 9992 h 10000"/>
              <a:gd name="connsiteX39" fmla="*/ 4572 w 10000"/>
              <a:gd name="connsiteY39" fmla="*/ 9985 h 10000"/>
              <a:gd name="connsiteX40" fmla="*/ 4731 w 10000"/>
              <a:gd name="connsiteY40" fmla="*/ 9977 h 10000"/>
              <a:gd name="connsiteX41" fmla="*/ 4903 w 10000"/>
              <a:gd name="connsiteY41" fmla="*/ 9962 h 10000"/>
              <a:gd name="connsiteX42" fmla="*/ 5097 w 10000"/>
              <a:gd name="connsiteY42" fmla="*/ 9932 h 10000"/>
              <a:gd name="connsiteX43" fmla="*/ 5297 w 10000"/>
              <a:gd name="connsiteY43" fmla="*/ 9917 h 10000"/>
              <a:gd name="connsiteX44" fmla="*/ 5490 w 10000"/>
              <a:gd name="connsiteY44" fmla="*/ 9886 h 10000"/>
              <a:gd name="connsiteX45" fmla="*/ 5691 w 10000"/>
              <a:gd name="connsiteY45" fmla="*/ 9864 h 10000"/>
              <a:gd name="connsiteX46" fmla="*/ 5891 w 10000"/>
              <a:gd name="connsiteY46" fmla="*/ 9841 h 10000"/>
              <a:gd name="connsiteX47" fmla="*/ 6070 w 10000"/>
              <a:gd name="connsiteY47" fmla="*/ 9811 h 10000"/>
              <a:gd name="connsiteX48" fmla="*/ 6236 w 10000"/>
              <a:gd name="connsiteY48" fmla="*/ 9795 h 10000"/>
              <a:gd name="connsiteX49" fmla="*/ 6374 w 10000"/>
              <a:gd name="connsiteY49" fmla="*/ 9765 h 10000"/>
              <a:gd name="connsiteX50" fmla="*/ 6499 w 10000"/>
              <a:gd name="connsiteY50" fmla="*/ 9750 h 10000"/>
              <a:gd name="connsiteX51" fmla="*/ 6581 w 10000"/>
              <a:gd name="connsiteY51" fmla="*/ 9742 h 10000"/>
              <a:gd name="connsiteX52" fmla="*/ 6637 w 10000"/>
              <a:gd name="connsiteY52" fmla="*/ 9735 h 10000"/>
              <a:gd name="connsiteX53" fmla="*/ 6692 w 10000"/>
              <a:gd name="connsiteY53" fmla="*/ 9727 h 10000"/>
              <a:gd name="connsiteX54" fmla="*/ 6789 w 10000"/>
              <a:gd name="connsiteY54" fmla="*/ 9689 h 10000"/>
              <a:gd name="connsiteX55" fmla="*/ 6920 w 10000"/>
              <a:gd name="connsiteY55" fmla="*/ 9644 h 10000"/>
              <a:gd name="connsiteX56" fmla="*/ 7079 w 10000"/>
              <a:gd name="connsiteY56" fmla="*/ 9583 h 10000"/>
              <a:gd name="connsiteX57" fmla="*/ 7258 w 10000"/>
              <a:gd name="connsiteY57" fmla="*/ 9515 h 10000"/>
              <a:gd name="connsiteX58" fmla="*/ 7465 w 10000"/>
              <a:gd name="connsiteY58" fmla="*/ 9447 h 10000"/>
              <a:gd name="connsiteX59" fmla="*/ 7673 w 10000"/>
              <a:gd name="connsiteY59" fmla="*/ 9356 h 10000"/>
              <a:gd name="connsiteX60" fmla="*/ 7894 w 10000"/>
              <a:gd name="connsiteY60" fmla="*/ 9273 h 10000"/>
              <a:gd name="connsiteX61" fmla="*/ 8108 w 10000"/>
              <a:gd name="connsiteY61" fmla="*/ 9189 h 10000"/>
              <a:gd name="connsiteX62" fmla="*/ 8322 w 10000"/>
              <a:gd name="connsiteY62" fmla="*/ 9106 h 10000"/>
              <a:gd name="connsiteX63" fmla="*/ 8522 w 10000"/>
              <a:gd name="connsiteY63" fmla="*/ 9015 h 10000"/>
              <a:gd name="connsiteX64" fmla="*/ 8709 w 10000"/>
              <a:gd name="connsiteY64" fmla="*/ 8939 h 10000"/>
              <a:gd name="connsiteX65" fmla="*/ 8867 w 10000"/>
              <a:gd name="connsiteY65" fmla="*/ 8879 h 10000"/>
              <a:gd name="connsiteX66" fmla="*/ 8999 w 10000"/>
              <a:gd name="connsiteY66" fmla="*/ 8818 h 10000"/>
              <a:gd name="connsiteX67" fmla="*/ 9095 w 10000"/>
              <a:gd name="connsiteY67" fmla="*/ 8773 h 10000"/>
              <a:gd name="connsiteX68" fmla="*/ 9151 w 10000"/>
              <a:gd name="connsiteY68" fmla="*/ 8735 h 10000"/>
              <a:gd name="connsiteX69" fmla="*/ 9240 w 10000"/>
              <a:gd name="connsiteY69" fmla="*/ 8674 h 10000"/>
              <a:gd name="connsiteX70" fmla="*/ 9351 w 10000"/>
              <a:gd name="connsiteY70" fmla="*/ 8583 h 10000"/>
              <a:gd name="connsiteX71" fmla="*/ 9475 w 10000"/>
              <a:gd name="connsiteY71" fmla="*/ 8470 h 10000"/>
              <a:gd name="connsiteX72" fmla="*/ 9606 w 10000"/>
              <a:gd name="connsiteY72" fmla="*/ 8356 h 10000"/>
              <a:gd name="connsiteX73" fmla="*/ 9724 w 10000"/>
              <a:gd name="connsiteY73" fmla="*/ 8250 h 10000"/>
              <a:gd name="connsiteX74" fmla="*/ 9827 w 10000"/>
              <a:gd name="connsiteY74" fmla="*/ 8152 h 10000"/>
              <a:gd name="connsiteX75" fmla="*/ 9896 w 10000"/>
              <a:gd name="connsiteY75" fmla="*/ 8091 h 10000"/>
              <a:gd name="connsiteX76" fmla="*/ 9924 w 10000"/>
              <a:gd name="connsiteY76" fmla="*/ 8068 h 10000"/>
              <a:gd name="connsiteX77" fmla="*/ 10000 w 10000"/>
              <a:gd name="connsiteY77" fmla="*/ 7045 h 10000"/>
              <a:gd name="connsiteX78" fmla="*/ 9979 w 10000"/>
              <a:gd name="connsiteY78" fmla="*/ 6424 h 10000"/>
              <a:gd name="connsiteX79" fmla="*/ 9917 w 10000"/>
              <a:gd name="connsiteY79" fmla="*/ 5053 h 10000"/>
              <a:gd name="connsiteX80" fmla="*/ 9855 w 10000"/>
              <a:gd name="connsiteY80" fmla="*/ 3652 h 10000"/>
              <a:gd name="connsiteX81" fmla="*/ 9814 w 10000"/>
              <a:gd name="connsiteY81" fmla="*/ 2939 h 10000"/>
              <a:gd name="connsiteX82" fmla="*/ 9793 w 10000"/>
              <a:gd name="connsiteY82" fmla="*/ 2818 h 10000"/>
              <a:gd name="connsiteX83" fmla="*/ 9765 w 10000"/>
              <a:gd name="connsiteY83" fmla="*/ 2606 h 10000"/>
              <a:gd name="connsiteX84" fmla="*/ 9717 w 10000"/>
              <a:gd name="connsiteY84" fmla="*/ 2341 h 10000"/>
              <a:gd name="connsiteX85" fmla="*/ 9662 w 10000"/>
              <a:gd name="connsiteY85" fmla="*/ 2030 h 10000"/>
              <a:gd name="connsiteX86" fmla="*/ 9606 w 10000"/>
              <a:gd name="connsiteY86" fmla="*/ 1720 h 10000"/>
              <a:gd name="connsiteX87" fmla="*/ 9558 w 10000"/>
              <a:gd name="connsiteY87" fmla="*/ 1447 h 10000"/>
              <a:gd name="connsiteX88" fmla="*/ 9517 w 10000"/>
              <a:gd name="connsiteY88" fmla="*/ 1227 h 10000"/>
              <a:gd name="connsiteX89" fmla="*/ 9503 w 10000"/>
              <a:gd name="connsiteY89" fmla="*/ 1098 h 10000"/>
              <a:gd name="connsiteX90" fmla="*/ 9489 w 10000"/>
              <a:gd name="connsiteY90" fmla="*/ 1015 h 10000"/>
              <a:gd name="connsiteX91" fmla="*/ 9454 w 10000"/>
              <a:gd name="connsiteY91" fmla="*/ 909 h 10000"/>
              <a:gd name="connsiteX92" fmla="*/ 9406 w 10000"/>
              <a:gd name="connsiteY92" fmla="*/ 773 h 10000"/>
              <a:gd name="connsiteX93" fmla="*/ 9351 w 10000"/>
              <a:gd name="connsiteY93" fmla="*/ 652 h 10000"/>
              <a:gd name="connsiteX94" fmla="*/ 9282 w 10000"/>
              <a:gd name="connsiteY94" fmla="*/ 530 h 10000"/>
              <a:gd name="connsiteX95" fmla="*/ 9206 w 10000"/>
              <a:gd name="connsiteY95" fmla="*/ 417 h 10000"/>
              <a:gd name="connsiteX96" fmla="*/ 9130 w 10000"/>
              <a:gd name="connsiteY96" fmla="*/ 333 h 10000"/>
              <a:gd name="connsiteX97" fmla="*/ 9047 w 10000"/>
              <a:gd name="connsiteY97" fmla="*/ 273 h 10000"/>
              <a:gd name="connsiteX98" fmla="*/ 8999 w 10000"/>
              <a:gd name="connsiteY98" fmla="*/ 250 h 10000"/>
              <a:gd name="connsiteX99" fmla="*/ 8930 w 10000"/>
              <a:gd name="connsiteY99" fmla="*/ 227 h 10000"/>
              <a:gd name="connsiteX100" fmla="*/ 8847 w 10000"/>
              <a:gd name="connsiteY100" fmla="*/ 197 h 10000"/>
              <a:gd name="connsiteX101" fmla="*/ 8757 w 10000"/>
              <a:gd name="connsiteY101" fmla="*/ 182 h 10000"/>
              <a:gd name="connsiteX102" fmla="*/ 8653 w 10000"/>
              <a:gd name="connsiteY102" fmla="*/ 159 h 10000"/>
              <a:gd name="connsiteX103" fmla="*/ 8529 w 10000"/>
              <a:gd name="connsiteY103" fmla="*/ 129 h 10000"/>
              <a:gd name="connsiteX104" fmla="*/ 8412 w 10000"/>
              <a:gd name="connsiteY104" fmla="*/ 106 h 10000"/>
              <a:gd name="connsiteX105" fmla="*/ 8287 w 10000"/>
              <a:gd name="connsiteY105" fmla="*/ 83 h 10000"/>
              <a:gd name="connsiteX106" fmla="*/ 8149 w 10000"/>
              <a:gd name="connsiteY106" fmla="*/ 61 h 10000"/>
              <a:gd name="connsiteX107" fmla="*/ 8025 w 10000"/>
              <a:gd name="connsiteY107" fmla="*/ 45 h 10000"/>
              <a:gd name="connsiteX108" fmla="*/ 7901 w 10000"/>
              <a:gd name="connsiteY108" fmla="*/ 23 h 10000"/>
              <a:gd name="connsiteX109" fmla="*/ 7783 w 10000"/>
              <a:gd name="connsiteY109" fmla="*/ 15 h 10000"/>
              <a:gd name="connsiteX110" fmla="*/ 7673 w 10000"/>
              <a:gd name="connsiteY110" fmla="*/ 8 h 10000"/>
              <a:gd name="connsiteX111" fmla="*/ 7569 w 10000"/>
              <a:gd name="connsiteY111" fmla="*/ 0 h 10000"/>
              <a:gd name="connsiteX112" fmla="*/ 7472 w 10000"/>
              <a:gd name="connsiteY112" fmla="*/ 0 h 10000"/>
              <a:gd name="connsiteX113" fmla="*/ 7403 w 10000"/>
              <a:gd name="connsiteY113" fmla="*/ 8 h 10000"/>
              <a:gd name="connsiteX114" fmla="*/ 7320 w 10000"/>
              <a:gd name="connsiteY114" fmla="*/ 15 h 10000"/>
              <a:gd name="connsiteX115" fmla="*/ 7203 w 10000"/>
              <a:gd name="connsiteY115" fmla="*/ 45 h 10000"/>
              <a:gd name="connsiteX116" fmla="*/ 7065 w 10000"/>
              <a:gd name="connsiteY116" fmla="*/ 68 h 10000"/>
              <a:gd name="connsiteX117" fmla="*/ 6906 w 10000"/>
              <a:gd name="connsiteY117" fmla="*/ 106 h 10000"/>
              <a:gd name="connsiteX118" fmla="*/ 6733 w 10000"/>
              <a:gd name="connsiteY118" fmla="*/ 144 h 10000"/>
              <a:gd name="connsiteX119" fmla="*/ 6540 w 10000"/>
              <a:gd name="connsiteY119" fmla="*/ 189 h 10000"/>
              <a:gd name="connsiteX120" fmla="*/ 6354 w 10000"/>
              <a:gd name="connsiteY120" fmla="*/ 242 h 10000"/>
              <a:gd name="connsiteX121" fmla="*/ 6146 w 10000"/>
              <a:gd name="connsiteY121" fmla="*/ 295 h 10000"/>
              <a:gd name="connsiteX122" fmla="*/ 5946 w 10000"/>
              <a:gd name="connsiteY122" fmla="*/ 348 h 10000"/>
              <a:gd name="connsiteX123" fmla="*/ 5746 w 10000"/>
              <a:gd name="connsiteY123" fmla="*/ 402 h 10000"/>
              <a:gd name="connsiteX124" fmla="*/ 5559 w 10000"/>
              <a:gd name="connsiteY124" fmla="*/ 455 h 10000"/>
              <a:gd name="connsiteX125" fmla="*/ 5380 w 10000"/>
              <a:gd name="connsiteY125" fmla="*/ 500 h 10000"/>
              <a:gd name="connsiteX126" fmla="*/ 5214 w 10000"/>
              <a:gd name="connsiteY126" fmla="*/ 538 h 10000"/>
              <a:gd name="connsiteX127" fmla="*/ 5069 w 10000"/>
              <a:gd name="connsiteY127" fmla="*/ 583 h 10000"/>
              <a:gd name="connsiteX128" fmla="*/ 4952 w 10000"/>
              <a:gd name="connsiteY128" fmla="*/ 621 h 10000"/>
              <a:gd name="connsiteX129" fmla="*/ 4862 w 10000"/>
              <a:gd name="connsiteY129" fmla="*/ 644 h 10000"/>
              <a:gd name="connsiteX130" fmla="*/ 4786 w 10000"/>
              <a:gd name="connsiteY130" fmla="*/ 674 h 10000"/>
              <a:gd name="connsiteX131" fmla="*/ 4696 w 10000"/>
              <a:gd name="connsiteY131" fmla="*/ 697 h 10000"/>
              <a:gd name="connsiteX132" fmla="*/ 4593 w 10000"/>
              <a:gd name="connsiteY132" fmla="*/ 735 h 10000"/>
              <a:gd name="connsiteX133" fmla="*/ 4489 w 10000"/>
              <a:gd name="connsiteY133" fmla="*/ 765 h 10000"/>
              <a:gd name="connsiteX134" fmla="*/ 4372 w 10000"/>
              <a:gd name="connsiteY134" fmla="*/ 803 h 10000"/>
              <a:gd name="connsiteX135" fmla="*/ 4254 w 10000"/>
              <a:gd name="connsiteY135" fmla="*/ 848 h 10000"/>
              <a:gd name="connsiteX136" fmla="*/ 4123 w 10000"/>
              <a:gd name="connsiteY136" fmla="*/ 886 h 10000"/>
              <a:gd name="connsiteX137" fmla="*/ 3999 w 10000"/>
              <a:gd name="connsiteY137" fmla="*/ 932 h 10000"/>
              <a:gd name="connsiteX138" fmla="*/ 3860 w 10000"/>
              <a:gd name="connsiteY138" fmla="*/ 985 h 10000"/>
              <a:gd name="connsiteX139" fmla="*/ 3729 w 10000"/>
              <a:gd name="connsiteY139" fmla="*/ 1030 h 10000"/>
              <a:gd name="connsiteX140" fmla="*/ 3591 w 10000"/>
              <a:gd name="connsiteY140" fmla="*/ 1091 h 10000"/>
              <a:gd name="connsiteX141" fmla="*/ 3460 w 10000"/>
              <a:gd name="connsiteY141" fmla="*/ 1144 h 10000"/>
              <a:gd name="connsiteX142" fmla="*/ 3329 w 10000"/>
              <a:gd name="connsiteY142" fmla="*/ 1205 h 10000"/>
              <a:gd name="connsiteX143" fmla="*/ 3198 w 10000"/>
              <a:gd name="connsiteY143" fmla="*/ 1265 h 10000"/>
              <a:gd name="connsiteX144" fmla="*/ 3073 w 10000"/>
              <a:gd name="connsiteY144" fmla="*/ 1326 h 10000"/>
              <a:gd name="connsiteX145" fmla="*/ 2956 w 10000"/>
              <a:gd name="connsiteY145" fmla="*/ 1394 h 10000"/>
              <a:gd name="connsiteX146" fmla="*/ 2742 w 10000"/>
              <a:gd name="connsiteY146" fmla="*/ 1515 h 10000"/>
              <a:gd name="connsiteX147" fmla="*/ 2541 w 10000"/>
              <a:gd name="connsiteY147" fmla="*/ 1644 h 10000"/>
              <a:gd name="connsiteX148" fmla="*/ 2376 w 10000"/>
              <a:gd name="connsiteY148" fmla="*/ 1742 h 10000"/>
              <a:gd name="connsiteX149" fmla="*/ 2217 w 10000"/>
              <a:gd name="connsiteY149" fmla="*/ 1848 h 10000"/>
              <a:gd name="connsiteX150" fmla="*/ 2079 w 10000"/>
              <a:gd name="connsiteY150" fmla="*/ 1939 h 10000"/>
              <a:gd name="connsiteX151" fmla="*/ 1968 w 10000"/>
              <a:gd name="connsiteY151" fmla="*/ 2023 h 10000"/>
              <a:gd name="connsiteX152" fmla="*/ 1865 w 10000"/>
              <a:gd name="connsiteY152" fmla="*/ 2106 h 10000"/>
              <a:gd name="connsiteX153" fmla="*/ 1789 w 10000"/>
              <a:gd name="connsiteY153" fmla="*/ 2182 h 10000"/>
              <a:gd name="connsiteX154" fmla="*/ 1706 w 10000"/>
              <a:gd name="connsiteY154" fmla="*/ 2250 h 10000"/>
              <a:gd name="connsiteX155" fmla="*/ 1630 w 10000"/>
              <a:gd name="connsiteY155" fmla="*/ 2311 h 10000"/>
              <a:gd name="connsiteX156" fmla="*/ 1547 w 10000"/>
              <a:gd name="connsiteY156" fmla="*/ 2364 h 10000"/>
              <a:gd name="connsiteX157" fmla="*/ 1471 w 10000"/>
              <a:gd name="connsiteY157" fmla="*/ 2409 h 10000"/>
              <a:gd name="connsiteX158" fmla="*/ 1395 w 10000"/>
              <a:gd name="connsiteY158" fmla="*/ 2447 h 10000"/>
              <a:gd name="connsiteX159" fmla="*/ 1340 w 10000"/>
              <a:gd name="connsiteY159" fmla="*/ 2470 h 10000"/>
              <a:gd name="connsiteX160" fmla="*/ 1312 w 10000"/>
              <a:gd name="connsiteY160" fmla="*/ 2485 h 10000"/>
              <a:gd name="connsiteX161" fmla="*/ 1291 w 10000"/>
              <a:gd name="connsiteY16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437 w 10000"/>
              <a:gd name="connsiteY16" fmla="*/ 6833 h 10000"/>
              <a:gd name="connsiteX17" fmla="*/ 2514 w 10000"/>
              <a:gd name="connsiteY17" fmla="*/ 7439 h 10000"/>
              <a:gd name="connsiteX18" fmla="*/ 2659 w 10000"/>
              <a:gd name="connsiteY18" fmla="*/ 7917 h 10000"/>
              <a:gd name="connsiteX19" fmla="*/ 2756 w 10000"/>
              <a:gd name="connsiteY19" fmla="*/ 8182 h 10000"/>
              <a:gd name="connsiteX20" fmla="*/ 2811 w 10000"/>
              <a:gd name="connsiteY20" fmla="*/ 8318 h 10000"/>
              <a:gd name="connsiteX21" fmla="*/ 2866 w 10000"/>
              <a:gd name="connsiteY21" fmla="*/ 8492 h 10000"/>
              <a:gd name="connsiteX22" fmla="*/ 2921 w 10000"/>
              <a:gd name="connsiteY22" fmla="*/ 8682 h 10000"/>
              <a:gd name="connsiteX23" fmla="*/ 2990 w 10000"/>
              <a:gd name="connsiteY23" fmla="*/ 8886 h 10000"/>
              <a:gd name="connsiteX24" fmla="*/ 3066 w 10000"/>
              <a:gd name="connsiteY24" fmla="*/ 9083 h 10000"/>
              <a:gd name="connsiteX25" fmla="*/ 3149 w 10000"/>
              <a:gd name="connsiteY25" fmla="*/ 9288 h 10000"/>
              <a:gd name="connsiteX26" fmla="*/ 3253 w 10000"/>
              <a:gd name="connsiteY26" fmla="*/ 9462 h 10000"/>
              <a:gd name="connsiteX27" fmla="*/ 3363 w 10000"/>
              <a:gd name="connsiteY27" fmla="*/ 9598 h 10000"/>
              <a:gd name="connsiteX28" fmla="*/ 3481 w 10000"/>
              <a:gd name="connsiteY28" fmla="*/ 9712 h 10000"/>
              <a:gd name="connsiteX29" fmla="*/ 3591 w 10000"/>
              <a:gd name="connsiteY29" fmla="*/ 9795 h 10000"/>
              <a:gd name="connsiteX30" fmla="*/ 3702 w 10000"/>
              <a:gd name="connsiteY30" fmla="*/ 9864 h 10000"/>
              <a:gd name="connsiteX31" fmla="*/ 3805 w 10000"/>
              <a:gd name="connsiteY31" fmla="*/ 9909 h 10000"/>
              <a:gd name="connsiteX32" fmla="*/ 3916 w 10000"/>
              <a:gd name="connsiteY32" fmla="*/ 9939 h 10000"/>
              <a:gd name="connsiteX33" fmla="*/ 4019 w 10000"/>
              <a:gd name="connsiteY33" fmla="*/ 9970 h 10000"/>
              <a:gd name="connsiteX34" fmla="*/ 4130 w 10000"/>
              <a:gd name="connsiteY34" fmla="*/ 9977 h 10000"/>
              <a:gd name="connsiteX35" fmla="*/ 4254 w 10000"/>
              <a:gd name="connsiteY35" fmla="*/ 9992 h 10000"/>
              <a:gd name="connsiteX36" fmla="*/ 4330 w 10000"/>
              <a:gd name="connsiteY36" fmla="*/ 10000 h 10000"/>
              <a:gd name="connsiteX37" fmla="*/ 4434 w 10000"/>
              <a:gd name="connsiteY37" fmla="*/ 9992 h 10000"/>
              <a:gd name="connsiteX38" fmla="*/ 4572 w 10000"/>
              <a:gd name="connsiteY38" fmla="*/ 9985 h 10000"/>
              <a:gd name="connsiteX39" fmla="*/ 4731 w 10000"/>
              <a:gd name="connsiteY39" fmla="*/ 9977 h 10000"/>
              <a:gd name="connsiteX40" fmla="*/ 4903 w 10000"/>
              <a:gd name="connsiteY40" fmla="*/ 9962 h 10000"/>
              <a:gd name="connsiteX41" fmla="*/ 5097 w 10000"/>
              <a:gd name="connsiteY41" fmla="*/ 9932 h 10000"/>
              <a:gd name="connsiteX42" fmla="*/ 5297 w 10000"/>
              <a:gd name="connsiteY42" fmla="*/ 9917 h 10000"/>
              <a:gd name="connsiteX43" fmla="*/ 5490 w 10000"/>
              <a:gd name="connsiteY43" fmla="*/ 9886 h 10000"/>
              <a:gd name="connsiteX44" fmla="*/ 5691 w 10000"/>
              <a:gd name="connsiteY44" fmla="*/ 9864 h 10000"/>
              <a:gd name="connsiteX45" fmla="*/ 5891 w 10000"/>
              <a:gd name="connsiteY45" fmla="*/ 9841 h 10000"/>
              <a:gd name="connsiteX46" fmla="*/ 6070 w 10000"/>
              <a:gd name="connsiteY46" fmla="*/ 9811 h 10000"/>
              <a:gd name="connsiteX47" fmla="*/ 6236 w 10000"/>
              <a:gd name="connsiteY47" fmla="*/ 9795 h 10000"/>
              <a:gd name="connsiteX48" fmla="*/ 6374 w 10000"/>
              <a:gd name="connsiteY48" fmla="*/ 9765 h 10000"/>
              <a:gd name="connsiteX49" fmla="*/ 6499 w 10000"/>
              <a:gd name="connsiteY49" fmla="*/ 9750 h 10000"/>
              <a:gd name="connsiteX50" fmla="*/ 6581 w 10000"/>
              <a:gd name="connsiteY50" fmla="*/ 9742 h 10000"/>
              <a:gd name="connsiteX51" fmla="*/ 6637 w 10000"/>
              <a:gd name="connsiteY51" fmla="*/ 9735 h 10000"/>
              <a:gd name="connsiteX52" fmla="*/ 6692 w 10000"/>
              <a:gd name="connsiteY52" fmla="*/ 9727 h 10000"/>
              <a:gd name="connsiteX53" fmla="*/ 6789 w 10000"/>
              <a:gd name="connsiteY53" fmla="*/ 9689 h 10000"/>
              <a:gd name="connsiteX54" fmla="*/ 6920 w 10000"/>
              <a:gd name="connsiteY54" fmla="*/ 9644 h 10000"/>
              <a:gd name="connsiteX55" fmla="*/ 7079 w 10000"/>
              <a:gd name="connsiteY55" fmla="*/ 9583 h 10000"/>
              <a:gd name="connsiteX56" fmla="*/ 7258 w 10000"/>
              <a:gd name="connsiteY56" fmla="*/ 9515 h 10000"/>
              <a:gd name="connsiteX57" fmla="*/ 7465 w 10000"/>
              <a:gd name="connsiteY57" fmla="*/ 9447 h 10000"/>
              <a:gd name="connsiteX58" fmla="*/ 7673 w 10000"/>
              <a:gd name="connsiteY58" fmla="*/ 9356 h 10000"/>
              <a:gd name="connsiteX59" fmla="*/ 7894 w 10000"/>
              <a:gd name="connsiteY59" fmla="*/ 9273 h 10000"/>
              <a:gd name="connsiteX60" fmla="*/ 8108 w 10000"/>
              <a:gd name="connsiteY60" fmla="*/ 9189 h 10000"/>
              <a:gd name="connsiteX61" fmla="*/ 8322 w 10000"/>
              <a:gd name="connsiteY61" fmla="*/ 9106 h 10000"/>
              <a:gd name="connsiteX62" fmla="*/ 8522 w 10000"/>
              <a:gd name="connsiteY62" fmla="*/ 9015 h 10000"/>
              <a:gd name="connsiteX63" fmla="*/ 8709 w 10000"/>
              <a:gd name="connsiteY63" fmla="*/ 8939 h 10000"/>
              <a:gd name="connsiteX64" fmla="*/ 8867 w 10000"/>
              <a:gd name="connsiteY64" fmla="*/ 8879 h 10000"/>
              <a:gd name="connsiteX65" fmla="*/ 8999 w 10000"/>
              <a:gd name="connsiteY65" fmla="*/ 8818 h 10000"/>
              <a:gd name="connsiteX66" fmla="*/ 9095 w 10000"/>
              <a:gd name="connsiteY66" fmla="*/ 8773 h 10000"/>
              <a:gd name="connsiteX67" fmla="*/ 9151 w 10000"/>
              <a:gd name="connsiteY67" fmla="*/ 8735 h 10000"/>
              <a:gd name="connsiteX68" fmla="*/ 9240 w 10000"/>
              <a:gd name="connsiteY68" fmla="*/ 8674 h 10000"/>
              <a:gd name="connsiteX69" fmla="*/ 9351 w 10000"/>
              <a:gd name="connsiteY69" fmla="*/ 8583 h 10000"/>
              <a:gd name="connsiteX70" fmla="*/ 9475 w 10000"/>
              <a:gd name="connsiteY70" fmla="*/ 8470 h 10000"/>
              <a:gd name="connsiteX71" fmla="*/ 9606 w 10000"/>
              <a:gd name="connsiteY71" fmla="*/ 8356 h 10000"/>
              <a:gd name="connsiteX72" fmla="*/ 9724 w 10000"/>
              <a:gd name="connsiteY72" fmla="*/ 8250 h 10000"/>
              <a:gd name="connsiteX73" fmla="*/ 9827 w 10000"/>
              <a:gd name="connsiteY73" fmla="*/ 8152 h 10000"/>
              <a:gd name="connsiteX74" fmla="*/ 9896 w 10000"/>
              <a:gd name="connsiteY74" fmla="*/ 8091 h 10000"/>
              <a:gd name="connsiteX75" fmla="*/ 9924 w 10000"/>
              <a:gd name="connsiteY75" fmla="*/ 8068 h 10000"/>
              <a:gd name="connsiteX76" fmla="*/ 10000 w 10000"/>
              <a:gd name="connsiteY76" fmla="*/ 7045 h 10000"/>
              <a:gd name="connsiteX77" fmla="*/ 9979 w 10000"/>
              <a:gd name="connsiteY77" fmla="*/ 6424 h 10000"/>
              <a:gd name="connsiteX78" fmla="*/ 9917 w 10000"/>
              <a:gd name="connsiteY78" fmla="*/ 5053 h 10000"/>
              <a:gd name="connsiteX79" fmla="*/ 9855 w 10000"/>
              <a:gd name="connsiteY79" fmla="*/ 3652 h 10000"/>
              <a:gd name="connsiteX80" fmla="*/ 9814 w 10000"/>
              <a:gd name="connsiteY80" fmla="*/ 2939 h 10000"/>
              <a:gd name="connsiteX81" fmla="*/ 9793 w 10000"/>
              <a:gd name="connsiteY81" fmla="*/ 2818 h 10000"/>
              <a:gd name="connsiteX82" fmla="*/ 9765 w 10000"/>
              <a:gd name="connsiteY82" fmla="*/ 2606 h 10000"/>
              <a:gd name="connsiteX83" fmla="*/ 9717 w 10000"/>
              <a:gd name="connsiteY83" fmla="*/ 2341 h 10000"/>
              <a:gd name="connsiteX84" fmla="*/ 9662 w 10000"/>
              <a:gd name="connsiteY84" fmla="*/ 2030 h 10000"/>
              <a:gd name="connsiteX85" fmla="*/ 9606 w 10000"/>
              <a:gd name="connsiteY85" fmla="*/ 1720 h 10000"/>
              <a:gd name="connsiteX86" fmla="*/ 9558 w 10000"/>
              <a:gd name="connsiteY86" fmla="*/ 1447 h 10000"/>
              <a:gd name="connsiteX87" fmla="*/ 9517 w 10000"/>
              <a:gd name="connsiteY87" fmla="*/ 1227 h 10000"/>
              <a:gd name="connsiteX88" fmla="*/ 9503 w 10000"/>
              <a:gd name="connsiteY88" fmla="*/ 1098 h 10000"/>
              <a:gd name="connsiteX89" fmla="*/ 9489 w 10000"/>
              <a:gd name="connsiteY89" fmla="*/ 1015 h 10000"/>
              <a:gd name="connsiteX90" fmla="*/ 9454 w 10000"/>
              <a:gd name="connsiteY90" fmla="*/ 909 h 10000"/>
              <a:gd name="connsiteX91" fmla="*/ 9406 w 10000"/>
              <a:gd name="connsiteY91" fmla="*/ 773 h 10000"/>
              <a:gd name="connsiteX92" fmla="*/ 9351 w 10000"/>
              <a:gd name="connsiteY92" fmla="*/ 652 h 10000"/>
              <a:gd name="connsiteX93" fmla="*/ 9282 w 10000"/>
              <a:gd name="connsiteY93" fmla="*/ 530 h 10000"/>
              <a:gd name="connsiteX94" fmla="*/ 9206 w 10000"/>
              <a:gd name="connsiteY94" fmla="*/ 417 h 10000"/>
              <a:gd name="connsiteX95" fmla="*/ 9130 w 10000"/>
              <a:gd name="connsiteY95" fmla="*/ 333 h 10000"/>
              <a:gd name="connsiteX96" fmla="*/ 9047 w 10000"/>
              <a:gd name="connsiteY96" fmla="*/ 273 h 10000"/>
              <a:gd name="connsiteX97" fmla="*/ 8999 w 10000"/>
              <a:gd name="connsiteY97" fmla="*/ 250 h 10000"/>
              <a:gd name="connsiteX98" fmla="*/ 8930 w 10000"/>
              <a:gd name="connsiteY98" fmla="*/ 227 h 10000"/>
              <a:gd name="connsiteX99" fmla="*/ 8847 w 10000"/>
              <a:gd name="connsiteY99" fmla="*/ 197 h 10000"/>
              <a:gd name="connsiteX100" fmla="*/ 8757 w 10000"/>
              <a:gd name="connsiteY100" fmla="*/ 182 h 10000"/>
              <a:gd name="connsiteX101" fmla="*/ 8653 w 10000"/>
              <a:gd name="connsiteY101" fmla="*/ 159 h 10000"/>
              <a:gd name="connsiteX102" fmla="*/ 8529 w 10000"/>
              <a:gd name="connsiteY102" fmla="*/ 129 h 10000"/>
              <a:gd name="connsiteX103" fmla="*/ 8412 w 10000"/>
              <a:gd name="connsiteY103" fmla="*/ 106 h 10000"/>
              <a:gd name="connsiteX104" fmla="*/ 8287 w 10000"/>
              <a:gd name="connsiteY104" fmla="*/ 83 h 10000"/>
              <a:gd name="connsiteX105" fmla="*/ 8149 w 10000"/>
              <a:gd name="connsiteY105" fmla="*/ 61 h 10000"/>
              <a:gd name="connsiteX106" fmla="*/ 8025 w 10000"/>
              <a:gd name="connsiteY106" fmla="*/ 45 h 10000"/>
              <a:gd name="connsiteX107" fmla="*/ 7901 w 10000"/>
              <a:gd name="connsiteY107" fmla="*/ 23 h 10000"/>
              <a:gd name="connsiteX108" fmla="*/ 7783 w 10000"/>
              <a:gd name="connsiteY108" fmla="*/ 15 h 10000"/>
              <a:gd name="connsiteX109" fmla="*/ 7673 w 10000"/>
              <a:gd name="connsiteY109" fmla="*/ 8 h 10000"/>
              <a:gd name="connsiteX110" fmla="*/ 7569 w 10000"/>
              <a:gd name="connsiteY110" fmla="*/ 0 h 10000"/>
              <a:gd name="connsiteX111" fmla="*/ 7472 w 10000"/>
              <a:gd name="connsiteY111" fmla="*/ 0 h 10000"/>
              <a:gd name="connsiteX112" fmla="*/ 7403 w 10000"/>
              <a:gd name="connsiteY112" fmla="*/ 8 h 10000"/>
              <a:gd name="connsiteX113" fmla="*/ 7320 w 10000"/>
              <a:gd name="connsiteY113" fmla="*/ 15 h 10000"/>
              <a:gd name="connsiteX114" fmla="*/ 7203 w 10000"/>
              <a:gd name="connsiteY114" fmla="*/ 45 h 10000"/>
              <a:gd name="connsiteX115" fmla="*/ 7065 w 10000"/>
              <a:gd name="connsiteY115" fmla="*/ 68 h 10000"/>
              <a:gd name="connsiteX116" fmla="*/ 6906 w 10000"/>
              <a:gd name="connsiteY116" fmla="*/ 106 h 10000"/>
              <a:gd name="connsiteX117" fmla="*/ 6733 w 10000"/>
              <a:gd name="connsiteY117" fmla="*/ 144 h 10000"/>
              <a:gd name="connsiteX118" fmla="*/ 6540 w 10000"/>
              <a:gd name="connsiteY118" fmla="*/ 189 h 10000"/>
              <a:gd name="connsiteX119" fmla="*/ 6354 w 10000"/>
              <a:gd name="connsiteY119" fmla="*/ 242 h 10000"/>
              <a:gd name="connsiteX120" fmla="*/ 6146 w 10000"/>
              <a:gd name="connsiteY120" fmla="*/ 295 h 10000"/>
              <a:gd name="connsiteX121" fmla="*/ 5946 w 10000"/>
              <a:gd name="connsiteY121" fmla="*/ 348 h 10000"/>
              <a:gd name="connsiteX122" fmla="*/ 5746 w 10000"/>
              <a:gd name="connsiteY122" fmla="*/ 402 h 10000"/>
              <a:gd name="connsiteX123" fmla="*/ 5559 w 10000"/>
              <a:gd name="connsiteY123" fmla="*/ 455 h 10000"/>
              <a:gd name="connsiteX124" fmla="*/ 5380 w 10000"/>
              <a:gd name="connsiteY124" fmla="*/ 500 h 10000"/>
              <a:gd name="connsiteX125" fmla="*/ 5214 w 10000"/>
              <a:gd name="connsiteY125" fmla="*/ 538 h 10000"/>
              <a:gd name="connsiteX126" fmla="*/ 5069 w 10000"/>
              <a:gd name="connsiteY126" fmla="*/ 583 h 10000"/>
              <a:gd name="connsiteX127" fmla="*/ 4952 w 10000"/>
              <a:gd name="connsiteY127" fmla="*/ 621 h 10000"/>
              <a:gd name="connsiteX128" fmla="*/ 4862 w 10000"/>
              <a:gd name="connsiteY128" fmla="*/ 644 h 10000"/>
              <a:gd name="connsiteX129" fmla="*/ 4786 w 10000"/>
              <a:gd name="connsiteY129" fmla="*/ 674 h 10000"/>
              <a:gd name="connsiteX130" fmla="*/ 4696 w 10000"/>
              <a:gd name="connsiteY130" fmla="*/ 697 h 10000"/>
              <a:gd name="connsiteX131" fmla="*/ 4593 w 10000"/>
              <a:gd name="connsiteY131" fmla="*/ 735 h 10000"/>
              <a:gd name="connsiteX132" fmla="*/ 4489 w 10000"/>
              <a:gd name="connsiteY132" fmla="*/ 765 h 10000"/>
              <a:gd name="connsiteX133" fmla="*/ 4372 w 10000"/>
              <a:gd name="connsiteY133" fmla="*/ 803 h 10000"/>
              <a:gd name="connsiteX134" fmla="*/ 4254 w 10000"/>
              <a:gd name="connsiteY134" fmla="*/ 848 h 10000"/>
              <a:gd name="connsiteX135" fmla="*/ 4123 w 10000"/>
              <a:gd name="connsiteY135" fmla="*/ 886 h 10000"/>
              <a:gd name="connsiteX136" fmla="*/ 3999 w 10000"/>
              <a:gd name="connsiteY136" fmla="*/ 932 h 10000"/>
              <a:gd name="connsiteX137" fmla="*/ 3860 w 10000"/>
              <a:gd name="connsiteY137" fmla="*/ 985 h 10000"/>
              <a:gd name="connsiteX138" fmla="*/ 3729 w 10000"/>
              <a:gd name="connsiteY138" fmla="*/ 1030 h 10000"/>
              <a:gd name="connsiteX139" fmla="*/ 3591 w 10000"/>
              <a:gd name="connsiteY139" fmla="*/ 1091 h 10000"/>
              <a:gd name="connsiteX140" fmla="*/ 3460 w 10000"/>
              <a:gd name="connsiteY140" fmla="*/ 1144 h 10000"/>
              <a:gd name="connsiteX141" fmla="*/ 3329 w 10000"/>
              <a:gd name="connsiteY141" fmla="*/ 1205 h 10000"/>
              <a:gd name="connsiteX142" fmla="*/ 3198 w 10000"/>
              <a:gd name="connsiteY142" fmla="*/ 1265 h 10000"/>
              <a:gd name="connsiteX143" fmla="*/ 3073 w 10000"/>
              <a:gd name="connsiteY143" fmla="*/ 1326 h 10000"/>
              <a:gd name="connsiteX144" fmla="*/ 2956 w 10000"/>
              <a:gd name="connsiteY144" fmla="*/ 1394 h 10000"/>
              <a:gd name="connsiteX145" fmla="*/ 2742 w 10000"/>
              <a:gd name="connsiteY145" fmla="*/ 1515 h 10000"/>
              <a:gd name="connsiteX146" fmla="*/ 2541 w 10000"/>
              <a:gd name="connsiteY146" fmla="*/ 1644 h 10000"/>
              <a:gd name="connsiteX147" fmla="*/ 2376 w 10000"/>
              <a:gd name="connsiteY147" fmla="*/ 1742 h 10000"/>
              <a:gd name="connsiteX148" fmla="*/ 2217 w 10000"/>
              <a:gd name="connsiteY148" fmla="*/ 1848 h 10000"/>
              <a:gd name="connsiteX149" fmla="*/ 2079 w 10000"/>
              <a:gd name="connsiteY149" fmla="*/ 1939 h 10000"/>
              <a:gd name="connsiteX150" fmla="*/ 1968 w 10000"/>
              <a:gd name="connsiteY150" fmla="*/ 2023 h 10000"/>
              <a:gd name="connsiteX151" fmla="*/ 1865 w 10000"/>
              <a:gd name="connsiteY151" fmla="*/ 2106 h 10000"/>
              <a:gd name="connsiteX152" fmla="*/ 1789 w 10000"/>
              <a:gd name="connsiteY152" fmla="*/ 2182 h 10000"/>
              <a:gd name="connsiteX153" fmla="*/ 1706 w 10000"/>
              <a:gd name="connsiteY153" fmla="*/ 2250 h 10000"/>
              <a:gd name="connsiteX154" fmla="*/ 1630 w 10000"/>
              <a:gd name="connsiteY154" fmla="*/ 2311 h 10000"/>
              <a:gd name="connsiteX155" fmla="*/ 1547 w 10000"/>
              <a:gd name="connsiteY155" fmla="*/ 2364 h 10000"/>
              <a:gd name="connsiteX156" fmla="*/ 1471 w 10000"/>
              <a:gd name="connsiteY156" fmla="*/ 2409 h 10000"/>
              <a:gd name="connsiteX157" fmla="*/ 1395 w 10000"/>
              <a:gd name="connsiteY157" fmla="*/ 2447 h 10000"/>
              <a:gd name="connsiteX158" fmla="*/ 1340 w 10000"/>
              <a:gd name="connsiteY158" fmla="*/ 2470 h 10000"/>
              <a:gd name="connsiteX159" fmla="*/ 1312 w 10000"/>
              <a:gd name="connsiteY159" fmla="*/ 2485 h 10000"/>
              <a:gd name="connsiteX160" fmla="*/ 1291 w 10000"/>
              <a:gd name="connsiteY16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14 w 10000"/>
              <a:gd name="connsiteY16" fmla="*/ 7439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3149 w 10000"/>
              <a:gd name="connsiteY24" fmla="*/ 9288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3149 w 10000"/>
              <a:gd name="connsiteY24" fmla="*/ 9288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2744 w 10000"/>
              <a:gd name="connsiteY24" fmla="*/ 9786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2744 w 10000"/>
              <a:gd name="connsiteY23" fmla="*/ 9786 h 10000"/>
              <a:gd name="connsiteX24" fmla="*/ 3253 w 10000"/>
              <a:gd name="connsiteY24" fmla="*/ 9462 h 10000"/>
              <a:gd name="connsiteX25" fmla="*/ 3363 w 10000"/>
              <a:gd name="connsiteY25" fmla="*/ 9598 h 10000"/>
              <a:gd name="connsiteX26" fmla="*/ 3481 w 10000"/>
              <a:gd name="connsiteY26" fmla="*/ 9712 h 10000"/>
              <a:gd name="connsiteX27" fmla="*/ 3591 w 10000"/>
              <a:gd name="connsiteY27" fmla="*/ 9795 h 10000"/>
              <a:gd name="connsiteX28" fmla="*/ 3702 w 10000"/>
              <a:gd name="connsiteY28" fmla="*/ 9864 h 10000"/>
              <a:gd name="connsiteX29" fmla="*/ 3805 w 10000"/>
              <a:gd name="connsiteY29" fmla="*/ 9909 h 10000"/>
              <a:gd name="connsiteX30" fmla="*/ 3916 w 10000"/>
              <a:gd name="connsiteY30" fmla="*/ 9939 h 10000"/>
              <a:gd name="connsiteX31" fmla="*/ 4019 w 10000"/>
              <a:gd name="connsiteY31" fmla="*/ 9970 h 10000"/>
              <a:gd name="connsiteX32" fmla="*/ 4130 w 10000"/>
              <a:gd name="connsiteY32" fmla="*/ 9977 h 10000"/>
              <a:gd name="connsiteX33" fmla="*/ 4254 w 10000"/>
              <a:gd name="connsiteY33" fmla="*/ 9992 h 10000"/>
              <a:gd name="connsiteX34" fmla="*/ 4330 w 10000"/>
              <a:gd name="connsiteY34" fmla="*/ 10000 h 10000"/>
              <a:gd name="connsiteX35" fmla="*/ 4434 w 10000"/>
              <a:gd name="connsiteY35" fmla="*/ 9992 h 10000"/>
              <a:gd name="connsiteX36" fmla="*/ 4572 w 10000"/>
              <a:gd name="connsiteY36" fmla="*/ 9985 h 10000"/>
              <a:gd name="connsiteX37" fmla="*/ 4731 w 10000"/>
              <a:gd name="connsiteY37" fmla="*/ 9977 h 10000"/>
              <a:gd name="connsiteX38" fmla="*/ 4903 w 10000"/>
              <a:gd name="connsiteY38" fmla="*/ 9962 h 10000"/>
              <a:gd name="connsiteX39" fmla="*/ 5097 w 10000"/>
              <a:gd name="connsiteY39" fmla="*/ 9932 h 10000"/>
              <a:gd name="connsiteX40" fmla="*/ 5297 w 10000"/>
              <a:gd name="connsiteY40" fmla="*/ 9917 h 10000"/>
              <a:gd name="connsiteX41" fmla="*/ 5490 w 10000"/>
              <a:gd name="connsiteY41" fmla="*/ 9886 h 10000"/>
              <a:gd name="connsiteX42" fmla="*/ 5691 w 10000"/>
              <a:gd name="connsiteY42" fmla="*/ 9864 h 10000"/>
              <a:gd name="connsiteX43" fmla="*/ 5891 w 10000"/>
              <a:gd name="connsiteY43" fmla="*/ 9841 h 10000"/>
              <a:gd name="connsiteX44" fmla="*/ 6070 w 10000"/>
              <a:gd name="connsiteY44" fmla="*/ 9811 h 10000"/>
              <a:gd name="connsiteX45" fmla="*/ 6236 w 10000"/>
              <a:gd name="connsiteY45" fmla="*/ 9795 h 10000"/>
              <a:gd name="connsiteX46" fmla="*/ 6374 w 10000"/>
              <a:gd name="connsiteY46" fmla="*/ 9765 h 10000"/>
              <a:gd name="connsiteX47" fmla="*/ 6499 w 10000"/>
              <a:gd name="connsiteY47" fmla="*/ 9750 h 10000"/>
              <a:gd name="connsiteX48" fmla="*/ 6581 w 10000"/>
              <a:gd name="connsiteY48" fmla="*/ 9742 h 10000"/>
              <a:gd name="connsiteX49" fmla="*/ 6637 w 10000"/>
              <a:gd name="connsiteY49" fmla="*/ 9735 h 10000"/>
              <a:gd name="connsiteX50" fmla="*/ 6692 w 10000"/>
              <a:gd name="connsiteY50" fmla="*/ 9727 h 10000"/>
              <a:gd name="connsiteX51" fmla="*/ 6789 w 10000"/>
              <a:gd name="connsiteY51" fmla="*/ 9689 h 10000"/>
              <a:gd name="connsiteX52" fmla="*/ 6920 w 10000"/>
              <a:gd name="connsiteY52" fmla="*/ 9644 h 10000"/>
              <a:gd name="connsiteX53" fmla="*/ 7079 w 10000"/>
              <a:gd name="connsiteY53" fmla="*/ 9583 h 10000"/>
              <a:gd name="connsiteX54" fmla="*/ 7258 w 10000"/>
              <a:gd name="connsiteY54" fmla="*/ 9515 h 10000"/>
              <a:gd name="connsiteX55" fmla="*/ 7465 w 10000"/>
              <a:gd name="connsiteY55" fmla="*/ 9447 h 10000"/>
              <a:gd name="connsiteX56" fmla="*/ 7673 w 10000"/>
              <a:gd name="connsiteY56" fmla="*/ 9356 h 10000"/>
              <a:gd name="connsiteX57" fmla="*/ 7894 w 10000"/>
              <a:gd name="connsiteY57" fmla="*/ 9273 h 10000"/>
              <a:gd name="connsiteX58" fmla="*/ 8108 w 10000"/>
              <a:gd name="connsiteY58" fmla="*/ 9189 h 10000"/>
              <a:gd name="connsiteX59" fmla="*/ 8322 w 10000"/>
              <a:gd name="connsiteY59" fmla="*/ 9106 h 10000"/>
              <a:gd name="connsiteX60" fmla="*/ 8522 w 10000"/>
              <a:gd name="connsiteY60" fmla="*/ 9015 h 10000"/>
              <a:gd name="connsiteX61" fmla="*/ 8709 w 10000"/>
              <a:gd name="connsiteY61" fmla="*/ 8939 h 10000"/>
              <a:gd name="connsiteX62" fmla="*/ 8867 w 10000"/>
              <a:gd name="connsiteY62" fmla="*/ 8879 h 10000"/>
              <a:gd name="connsiteX63" fmla="*/ 8999 w 10000"/>
              <a:gd name="connsiteY63" fmla="*/ 8818 h 10000"/>
              <a:gd name="connsiteX64" fmla="*/ 9095 w 10000"/>
              <a:gd name="connsiteY64" fmla="*/ 8773 h 10000"/>
              <a:gd name="connsiteX65" fmla="*/ 9151 w 10000"/>
              <a:gd name="connsiteY65" fmla="*/ 8735 h 10000"/>
              <a:gd name="connsiteX66" fmla="*/ 9240 w 10000"/>
              <a:gd name="connsiteY66" fmla="*/ 8674 h 10000"/>
              <a:gd name="connsiteX67" fmla="*/ 9351 w 10000"/>
              <a:gd name="connsiteY67" fmla="*/ 8583 h 10000"/>
              <a:gd name="connsiteX68" fmla="*/ 9475 w 10000"/>
              <a:gd name="connsiteY68" fmla="*/ 8470 h 10000"/>
              <a:gd name="connsiteX69" fmla="*/ 9606 w 10000"/>
              <a:gd name="connsiteY69" fmla="*/ 8356 h 10000"/>
              <a:gd name="connsiteX70" fmla="*/ 9724 w 10000"/>
              <a:gd name="connsiteY70" fmla="*/ 8250 h 10000"/>
              <a:gd name="connsiteX71" fmla="*/ 9827 w 10000"/>
              <a:gd name="connsiteY71" fmla="*/ 8152 h 10000"/>
              <a:gd name="connsiteX72" fmla="*/ 9896 w 10000"/>
              <a:gd name="connsiteY72" fmla="*/ 8091 h 10000"/>
              <a:gd name="connsiteX73" fmla="*/ 9924 w 10000"/>
              <a:gd name="connsiteY73" fmla="*/ 8068 h 10000"/>
              <a:gd name="connsiteX74" fmla="*/ 10000 w 10000"/>
              <a:gd name="connsiteY74" fmla="*/ 7045 h 10000"/>
              <a:gd name="connsiteX75" fmla="*/ 9979 w 10000"/>
              <a:gd name="connsiteY75" fmla="*/ 6424 h 10000"/>
              <a:gd name="connsiteX76" fmla="*/ 9917 w 10000"/>
              <a:gd name="connsiteY76" fmla="*/ 5053 h 10000"/>
              <a:gd name="connsiteX77" fmla="*/ 9855 w 10000"/>
              <a:gd name="connsiteY77" fmla="*/ 3652 h 10000"/>
              <a:gd name="connsiteX78" fmla="*/ 9814 w 10000"/>
              <a:gd name="connsiteY78" fmla="*/ 2939 h 10000"/>
              <a:gd name="connsiteX79" fmla="*/ 9793 w 10000"/>
              <a:gd name="connsiteY79" fmla="*/ 2818 h 10000"/>
              <a:gd name="connsiteX80" fmla="*/ 9765 w 10000"/>
              <a:gd name="connsiteY80" fmla="*/ 2606 h 10000"/>
              <a:gd name="connsiteX81" fmla="*/ 9717 w 10000"/>
              <a:gd name="connsiteY81" fmla="*/ 2341 h 10000"/>
              <a:gd name="connsiteX82" fmla="*/ 9662 w 10000"/>
              <a:gd name="connsiteY82" fmla="*/ 2030 h 10000"/>
              <a:gd name="connsiteX83" fmla="*/ 9606 w 10000"/>
              <a:gd name="connsiteY83" fmla="*/ 1720 h 10000"/>
              <a:gd name="connsiteX84" fmla="*/ 9558 w 10000"/>
              <a:gd name="connsiteY84" fmla="*/ 1447 h 10000"/>
              <a:gd name="connsiteX85" fmla="*/ 9517 w 10000"/>
              <a:gd name="connsiteY85" fmla="*/ 1227 h 10000"/>
              <a:gd name="connsiteX86" fmla="*/ 9503 w 10000"/>
              <a:gd name="connsiteY86" fmla="*/ 1098 h 10000"/>
              <a:gd name="connsiteX87" fmla="*/ 9489 w 10000"/>
              <a:gd name="connsiteY87" fmla="*/ 1015 h 10000"/>
              <a:gd name="connsiteX88" fmla="*/ 9454 w 10000"/>
              <a:gd name="connsiteY88" fmla="*/ 909 h 10000"/>
              <a:gd name="connsiteX89" fmla="*/ 9406 w 10000"/>
              <a:gd name="connsiteY89" fmla="*/ 773 h 10000"/>
              <a:gd name="connsiteX90" fmla="*/ 9351 w 10000"/>
              <a:gd name="connsiteY90" fmla="*/ 652 h 10000"/>
              <a:gd name="connsiteX91" fmla="*/ 9282 w 10000"/>
              <a:gd name="connsiteY91" fmla="*/ 530 h 10000"/>
              <a:gd name="connsiteX92" fmla="*/ 9206 w 10000"/>
              <a:gd name="connsiteY92" fmla="*/ 417 h 10000"/>
              <a:gd name="connsiteX93" fmla="*/ 9130 w 10000"/>
              <a:gd name="connsiteY93" fmla="*/ 333 h 10000"/>
              <a:gd name="connsiteX94" fmla="*/ 9047 w 10000"/>
              <a:gd name="connsiteY94" fmla="*/ 273 h 10000"/>
              <a:gd name="connsiteX95" fmla="*/ 8999 w 10000"/>
              <a:gd name="connsiteY95" fmla="*/ 250 h 10000"/>
              <a:gd name="connsiteX96" fmla="*/ 8930 w 10000"/>
              <a:gd name="connsiteY96" fmla="*/ 227 h 10000"/>
              <a:gd name="connsiteX97" fmla="*/ 8847 w 10000"/>
              <a:gd name="connsiteY97" fmla="*/ 197 h 10000"/>
              <a:gd name="connsiteX98" fmla="*/ 8757 w 10000"/>
              <a:gd name="connsiteY98" fmla="*/ 182 h 10000"/>
              <a:gd name="connsiteX99" fmla="*/ 8653 w 10000"/>
              <a:gd name="connsiteY99" fmla="*/ 159 h 10000"/>
              <a:gd name="connsiteX100" fmla="*/ 8529 w 10000"/>
              <a:gd name="connsiteY100" fmla="*/ 129 h 10000"/>
              <a:gd name="connsiteX101" fmla="*/ 8412 w 10000"/>
              <a:gd name="connsiteY101" fmla="*/ 106 h 10000"/>
              <a:gd name="connsiteX102" fmla="*/ 8287 w 10000"/>
              <a:gd name="connsiteY102" fmla="*/ 83 h 10000"/>
              <a:gd name="connsiteX103" fmla="*/ 8149 w 10000"/>
              <a:gd name="connsiteY103" fmla="*/ 61 h 10000"/>
              <a:gd name="connsiteX104" fmla="*/ 8025 w 10000"/>
              <a:gd name="connsiteY104" fmla="*/ 45 h 10000"/>
              <a:gd name="connsiteX105" fmla="*/ 7901 w 10000"/>
              <a:gd name="connsiteY105" fmla="*/ 23 h 10000"/>
              <a:gd name="connsiteX106" fmla="*/ 7783 w 10000"/>
              <a:gd name="connsiteY106" fmla="*/ 15 h 10000"/>
              <a:gd name="connsiteX107" fmla="*/ 7673 w 10000"/>
              <a:gd name="connsiteY107" fmla="*/ 8 h 10000"/>
              <a:gd name="connsiteX108" fmla="*/ 7569 w 10000"/>
              <a:gd name="connsiteY108" fmla="*/ 0 h 10000"/>
              <a:gd name="connsiteX109" fmla="*/ 7472 w 10000"/>
              <a:gd name="connsiteY109" fmla="*/ 0 h 10000"/>
              <a:gd name="connsiteX110" fmla="*/ 7403 w 10000"/>
              <a:gd name="connsiteY110" fmla="*/ 8 h 10000"/>
              <a:gd name="connsiteX111" fmla="*/ 7320 w 10000"/>
              <a:gd name="connsiteY111" fmla="*/ 15 h 10000"/>
              <a:gd name="connsiteX112" fmla="*/ 7203 w 10000"/>
              <a:gd name="connsiteY112" fmla="*/ 45 h 10000"/>
              <a:gd name="connsiteX113" fmla="*/ 7065 w 10000"/>
              <a:gd name="connsiteY113" fmla="*/ 68 h 10000"/>
              <a:gd name="connsiteX114" fmla="*/ 6906 w 10000"/>
              <a:gd name="connsiteY114" fmla="*/ 106 h 10000"/>
              <a:gd name="connsiteX115" fmla="*/ 6733 w 10000"/>
              <a:gd name="connsiteY115" fmla="*/ 144 h 10000"/>
              <a:gd name="connsiteX116" fmla="*/ 6540 w 10000"/>
              <a:gd name="connsiteY116" fmla="*/ 189 h 10000"/>
              <a:gd name="connsiteX117" fmla="*/ 6354 w 10000"/>
              <a:gd name="connsiteY117" fmla="*/ 242 h 10000"/>
              <a:gd name="connsiteX118" fmla="*/ 6146 w 10000"/>
              <a:gd name="connsiteY118" fmla="*/ 295 h 10000"/>
              <a:gd name="connsiteX119" fmla="*/ 5946 w 10000"/>
              <a:gd name="connsiteY119" fmla="*/ 348 h 10000"/>
              <a:gd name="connsiteX120" fmla="*/ 5746 w 10000"/>
              <a:gd name="connsiteY120" fmla="*/ 402 h 10000"/>
              <a:gd name="connsiteX121" fmla="*/ 5559 w 10000"/>
              <a:gd name="connsiteY121" fmla="*/ 455 h 10000"/>
              <a:gd name="connsiteX122" fmla="*/ 5380 w 10000"/>
              <a:gd name="connsiteY122" fmla="*/ 500 h 10000"/>
              <a:gd name="connsiteX123" fmla="*/ 5214 w 10000"/>
              <a:gd name="connsiteY123" fmla="*/ 538 h 10000"/>
              <a:gd name="connsiteX124" fmla="*/ 5069 w 10000"/>
              <a:gd name="connsiteY124" fmla="*/ 583 h 10000"/>
              <a:gd name="connsiteX125" fmla="*/ 4952 w 10000"/>
              <a:gd name="connsiteY125" fmla="*/ 621 h 10000"/>
              <a:gd name="connsiteX126" fmla="*/ 4862 w 10000"/>
              <a:gd name="connsiteY126" fmla="*/ 644 h 10000"/>
              <a:gd name="connsiteX127" fmla="*/ 4786 w 10000"/>
              <a:gd name="connsiteY127" fmla="*/ 674 h 10000"/>
              <a:gd name="connsiteX128" fmla="*/ 4696 w 10000"/>
              <a:gd name="connsiteY128" fmla="*/ 697 h 10000"/>
              <a:gd name="connsiteX129" fmla="*/ 4593 w 10000"/>
              <a:gd name="connsiteY129" fmla="*/ 735 h 10000"/>
              <a:gd name="connsiteX130" fmla="*/ 4489 w 10000"/>
              <a:gd name="connsiteY130" fmla="*/ 765 h 10000"/>
              <a:gd name="connsiteX131" fmla="*/ 4372 w 10000"/>
              <a:gd name="connsiteY131" fmla="*/ 803 h 10000"/>
              <a:gd name="connsiteX132" fmla="*/ 4254 w 10000"/>
              <a:gd name="connsiteY132" fmla="*/ 848 h 10000"/>
              <a:gd name="connsiteX133" fmla="*/ 4123 w 10000"/>
              <a:gd name="connsiteY133" fmla="*/ 886 h 10000"/>
              <a:gd name="connsiteX134" fmla="*/ 3999 w 10000"/>
              <a:gd name="connsiteY134" fmla="*/ 932 h 10000"/>
              <a:gd name="connsiteX135" fmla="*/ 3860 w 10000"/>
              <a:gd name="connsiteY135" fmla="*/ 985 h 10000"/>
              <a:gd name="connsiteX136" fmla="*/ 3729 w 10000"/>
              <a:gd name="connsiteY136" fmla="*/ 1030 h 10000"/>
              <a:gd name="connsiteX137" fmla="*/ 3591 w 10000"/>
              <a:gd name="connsiteY137" fmla="*/ 1091 h 10000"/>
              <a:gd name="connsiteX138" fmla="*/ 3460 w 10000"/>
              <a:gd name="connsiteY138" fmla="*/ 1144 h 10000"/>
              <a:gd name="connsiteX139" fmla="*/ 3329 w 10000"/>
              <a:gd name="connsiteY139" fmla="*/ 1205 h 10000"/>
              <a:gd name="connsiteX140" fmla="*/ 3198 w 10000"/>
              <a:gd name="connsiteY140" fmla="*/ 1265 h 10000"/>
              <a:gd name="connsiteX141" fmla="*/ 3073 w 10000"/>
              <a:gd name="connsiteY141" fmla="*/ 1326 h 10000"/>
              <a:gd name="connsiteX142" fmla="*/ 2956 w 10000"/>
              <a:gd name="connsiteY142" fmla="*/ 1394 h 10000"/>
              <a:gd name="connsiteX143" fmla="*/ 2742 w 10000"/>
              <a:gd name="connsiteY143" fmla="*/ 1515 h 10000"/>
              <a:gd name="connsiteX144" fmla="*/ 2541 w 10000"/>
              <a:gd name="connsiteY144" fmla="*/ 1644 h 10000"/>
              <a:gd name="connsiteX145" fmla="*/ 2376 w 10000"/>
              <a:gd name="connsiteY145" fmla="*/ 1742 h 10000"/>
              <a:gd name="connsiteX146" fmla="*/ 2217 w 10000"/>
              <a:gd name="connsiteY146" fmla="*/ 1848 h 10000"/>
              <a:gd name="connsiteX147" fmla="*/ 2079 w 10000"/>
              <a:gd name="connsiteY147" fmla="*/ 1939 h 10000"/>
              <a:gd name="connsiteX148" fmla="*/ 1968 w 10000"/>
              <a:gd name="connsiteY148" fmla="*/ 2023 h 10000"/>
              <a:gd name="connsiteX149" fmla="*/ 1865 w 10000"/>
              <a:gd name="connsiteY149" fmla="*/ 2106 h 10000"/>
              <a:gd name="connsiteX150" fmla="*/ 1789 w 10000"/>
              <a:gd name="connsiteY150" fmla="*/ 2182 h 10000"/>
              <a:gd name="connsiteX151" fmla="*/ 1706 w 10000"/>
              <a:gd name="connsiteY151" fmla="*/ 2250 h 10000"/>
              <a:gd name="connsiteX152" fmla="*/ 1630 w 10000"/>
              <a:gd name="connsiteY152" fmla="*/ 2311 h 10000"/>
              <a:gd name="connsiteX153" fmla="*/ 1547 w 10000"/>
              <a:gd name="connsiteY153" fmla="*/ 2364 h 10000"/>
              <a:gd name="connsiteX154" fmla="*/ 1471 w 10000"/>
              <a:gd name="connsiteY154" fmla="*/ 2409 h 10000"/>
              <a:gd name="connsiteX155" fmla="*/ 1395 w 10000"/>
              <a:gd name="connsiteY155" fmla="*/ 2447 h 10000"/>
              <a:gd name="connsiteX156" fmla="*/ 1340 w 10000"/>
              <a:gd name="connsiteY156" fmla="*/ 2470 h 10000"/>
              <a:gd name="connsiteX157" fmla="*/ 1312 w 10000"/>
              <a:gd name="connsiteY157" fmla="*/ 2485 h 10000"/>
              <a:gd name="connsiteX158" fmla="*/ 1291 w 10000"/>
              <a:gd name="connsiteY15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744 w 10000"/>
              <a:gd name="connsiteY22" fmla="*/ 9786 h 10000"/>
              <a:gd name="connsiteX23" fmla="*/ 3253 w 10000"/>
              <a:gd name="connsiteY23" fmla="*/ 9462 h 10000"/>
              <a:gd name="connsiteX24" fmla="*/ 3363 w 10000"/>
              <a:gd name="connsiteY24" fmla="*/ 9598 h 10000"/>
              <a:gd name="connsiteX25" fmla="*/ 3481 w 10000"/>
              <a:gd name="connsiteY25" fmla="*/ 9712 h 10000"/>
              <a:gd name="connsiteX26" fmla="*/ 3591 w 10000"/>
              <a:gd name="connsiteY26" fmla="*/ 9795 h 10000"/>
              <a:gd name="connsiteX27" fmla="*/ 3702 w 10000"/>
              <a:gd name="connsiteY27" fmla="*/ 9864 h 10000"/>
              <a:gd name="connsiteX28" fmla="*/ 3805 w 10000"/>
              <a:gd name="connsiteY28" fmla="*/ 9909 h 10000"/>
              <a:gd name="connsiteX29" fmla="*/ 3916 w 10000"/>
              <a:gd name="connsiteY29" fmla="*/ 9939 h 10000"/>
              <a:gd name="connsiteX30" fmla="*/ 4019 w 10000"/>
              <a:gd name="connsiteY30" fmla="*/ 9970 h 10000"/>
              <a:gd name="connsiteX31" fmla="*/ 4130 w 10000"/>
              <a:gd name="connsiteY31" fmla="*/ 9977 h 10000"/>
              <a:gd name="connsiteX32" fmla="*/ 4254 w 10000"/>
              <a:gd name="connsiteY32" fmla="*/ 9992 h 10000"/>
              <a:gd name="connsiteX33" fmla="*/ 4330 w 10000"/>
              <a:gd name="connsiteY33" fmla="*/ 10000 h 10000"/>
              <a:gd name="connsiteX34" fmla="*/ 4434 w 10000"/>
              <a:gd name="connsiteY34" fmla="*/ 9992 h 10000"/>
              <a:gd name="connsiteX35" fmla="*/ 4572 w 10000"/>
              <a:gd name="connsiteY35" fmla="*/ 9985 h 10000"/>
              <a:gd name="connsiteX36" fmla="*/ 4731 w 10000"/>
              <a:gd name="connsiteY36" fmla="*/ 9977 h 10000"/>
              <a:gd name="connsiteX37" fmla="*/ 4903 w 10000"/>
              <a:gd name="connsiteY37" fmla="*/ 9962 h 10000"/>
              <a:gd name="connsiteX38" fmla="*/ 5097 w 10000"/>
              <a:gd name="connsiteY38" fmla="*/ 9932 h 10000"/>
              <a:gd name="connsiteX39" fmla="*/ 5297 w 10000"/>
              <a:gd name="connsiteY39" fmla="*/ 9917 h 10000"/>
              <a:gd name="connsiteX40" fmla="*/ 5490 w 10000"/>
              <a:gd name="connsiteY40" fmla="*/ 9886 h 10000"/>
              <a:gd name="connsiteX41" fmla="*/ 5691 w 10000"/>
              <a:gd name="connsiteY41" fmla="*/ 9864 h 10000"/>
              <a:gd name="connsiteX42" fmla="*/ 5891 w 10000"/>
              <a:gd name="connsiteY42" fmla="*/ 9841 h 10000"/>
              <a:gd name="connsiteX43" fmla="*/ 6070 w 10000"/>
              <a:gd name="connsiteY43" fmla="*/ 9811 h 10000"/>
              <a:gd name="connsiteX44" fmla="*/ 6236 w 10000"/>
              <a:gd name="connsiteY44" fmla="*/ 9795 h 10000"/>
              <a:gd name="connsiteX45" fmla="*/ 6374 w 10000"/>
              <a:gd name="connsiteY45" fmla="*/ 9765 h 10000"/>
              <a:gd name="connsiteX46" fmla="*/ 6499 w 10000"/>
              <a:gd name="connsiteY46" fmla="*/ 9750 h 10000"/>
              <a:gd name="connsiteX47" fmla="*/ 6581 w 10000"/>
              <a:gd name="connsiteY47" fmla="*/ 9742 h 10000"/>
              <a:gd name="connsiteX48" fmla="*/ 6637 w 10000"/>
              <a:gd name="connsiteY48" fmla="*/ 9735 h 10000"/>
              <a:gd name="connsiteX49" fmla="*/ 6692 w 10000"/>
              <a:gd name="connsiteY49" fmla="*/ 9727 h 10000"/>
              <a:gd name="connsiteX50" fmla="*/ 6789 w 10000"/>
              <a:gd name="connsiteY50" fmla="*/ 9689 h 10000"/>
              <a:gd name="connsiteX51" fmla="*/ 6920 w 10000"/>
              <a:gd name="connsiteY51" fmla="*/ 9644 h 10000"/>
              <a:gd name="connsiteX52" fmla="*/ 7079 w 10000"/>
              <a:gd name="connsiteY52" fmla="*/ 9583 h 10000"/>
              <a:gd name="connsiteX53" fmla="*/ 7258 w 10000"/>
              <a:gd name="connsiteY53" fmla="*/ 9515 h 10000"/>
              <a:gd name="connsiteX54" fmla="*/ 7465 w 10000"/>
              <a:gd name="connsiteY54" fmla="*/ 9447 h 10000"/>
              <a:gd name="connsiteX55" fmla="*/ 7673 w 10000"/>
              <a:gd name="connsiteY55" fmla="*/ 9356 h 10000"/>
              <a:gd name="connsiteX56" fmla="*/ 7894 w 10000"/>
              <a:gd name="connsiteY56" fmla="*/ 9273 h 10000"/>
              <a:gd name="connsiteX57" fmla="*/ 8108 w 10000"/>
              <a:gd name="connsiteY57" fmla="*/ 9189 h 10000"/>
              <a:gd name="connsiteX58" fmla="*/ 8322 w 10000"/>
              <a:gd name="connsiteY58" fmla="*/ 9106 h 10000"/>
              <a:gd name="connsiteX59" fmla="*/ 8522 w 10000"/>
              <a:gd name="connsiteY59" fmla="*/ 9015 h 10000"/>
              <a:gd name="connsiteX60" fmla="*/ 8709 w 10000"/>
              <a:gd name="connsiteY60" fmla="*/ 8939 h 10000"/>
              <a:gd name="connsiteX61" fmla="*/ 8867 w 10000"/>
              <a:gd name="connsiteY61" fmla="*/ 8879 h 10000"/>
              <a:gd name="connsiteX62" fmla="*/ 8999 w 10000"/>
              <a:gd name="connsiteY62" fmla="*/ 8818 h 10000"/>
              <a:gd name="connsiteX63" fmla="*/ 9095 w 10000"/>
              <a:gd name="connsiteY63" fmla="*/ 8773 h 10000"/>
              <a:gd name="connsiteX64" fmla="*/ 9151 w 10000"/>
              <a:gd name="connsiteY64" fmla="*/ 8735 h 10000"/>
              <a:gd name="connsiteX65" fmla="*/ 9240 w 10000"/>
              <a:gd name="connsiteY65" fmla="*/ 8674 h 10000"/>
              <a:gd name="connsiteX66" fmla="*/ 9351 w 10000"/>
              <a:gd name="connsiteY66" fmla="*/ 8583 h 10000"/>
              <a:gd name="connsiteX67" fmla="*/ 9475 w 10000"/>
              <a:gd name="connsiteY67" fmla="*/ 8470 h 10000"/>
              <a:gd name="connsiteX68" fmla="*/ 9606 w 10000"/>
              <a:gd name="connsiteY68" fmla="*/ 8356 h 10000"/>
              <a:gd name="connsiteX69" fmla="*/ 9724 w 10000"/>
              <a:gd name="connsiteY69" fmla="*/ 8250 h 10000"/>
              <a:gd name="connsiteX70" fmla="*/ 9827 w 10000"/>
              <a:gd name="connsiteY70" fmla="*/ 8152 h 10000"/>
              <a:gd name="connsiteX71" fmla="*/ 9896 w 10000"/>
              <a:gd name="connsiteY71" fmla="*/ 8091 h 10000"/>
              <a:gd name="connsiteX72" fmla="*/ 9924 w 10000"/>
              <a:gd name="connsiteY72" fmla="*/ 8068 h 10000"/>
              <a:gd name="connsiteX73" fmla="*/ 10000 w 10000"/>
              <a:gd name="connsiteY73" fmla="*/ 7045 h 10000"/>
              <a:gd name="connsiteX74" fmla="*/ 9979 w 10000"/>
              <a:gd name="connsiteY74" fmla="*/ 6424 h 10000"/>
              <a:gd name="connsiteX75" fmla="*/ 9917 w 10000"/>
              <a:gd name="connsiteY75" fmla="*/ 5053 h 10000"/>
              <a:gd name="connsiteX76" fmla="*/ 9855 w 10000"/>
              <a:gd name="connsiteY76" fmla="*/ 3652 h 10000"/>
              <a:gd name="connsiteX77" fmla="*/ 9814 w 10000"/>
              <a:gd name="connsiteY77" fmla="*/ 2939 h 10000"/>
              <a:gd name="connsiteX78" fmla="*/ 9793 w 10000"/>
              <a:gd name="connsiteY78" fmla="*/ 2818 h 10000"/>
              <a:gd name="connsiteX79" fmla="*/ 9765 w 10000"/>
              <a:gd name="connsiteY79" fmla="*/ 2606 h 10000"/>
              <a:gd name="connsiteX80" fmla="*/ 9717 w 10000"/>
              <a:gd name="connsiteY80" fmla="*/ 2341 h 10000"/>
              <a:gd name="connsiteX81" fmla="*/ 9662 w 10000"/>
              <a:gd name="connsiteY81" fmla="*/ 2030 h 10000"/>
              <a:gd name="connsiteX82" fmla="*/ 9606 w 10000"/>
              <a:gd name="connsiteY82" fmla="*/ 1720 h 10000"/>
              <a:gd name="connsiteX83" fmla="*/ 9558 w 10000"/>
              <a:gd name="connsiteY83" fmla="*/ 1447 h 10000"/>
              <a:gd name="connsiteX84" fmla="*/ 9517 w 10000"/>
              <a:gd name="connsiteY84" fmla="*/ 1227 h 10000"/>
              <a:gd name="connsiteX85" fmla="*/ 9503 w 10000"/>
              <a:gd name="connsiteY85" fmla="*/ 1098 h 10000"/>
              <a:gd name="connsiteX86" fmla="*/ 9489 w 10000"/>
              <a:gd name="connsiteY86" fmla="*/ 1015 h 10000"/>
              <a:gd name="connsiteX87" fmla="*/ 9454 w 10000"/>
              <a:gd name="connsiteY87" fmla="*/ 909 h 10000"/>
              <a:gd name="connsiteX88" fmla="*/ 9406 w 10000"/>
              <a:gd name="connsiteY88" fmla="*/ 773 h 10000"/>
              <a:gd name="connsiteX89" fmla="*/ 9351 w 10000"/>
              <a:gd name="connsiteY89" fmla="*/ 652 h 10000"/>
              <a:gd name="connsiteX90" fmla="*/ 9282 w 10000"/>
              <a:gd name="connsiteY90" fmla="*/ 530 h 10000"/>
              <a:gd name="connsiteX91" fmla="*/ 9206 w 10000"/>
              <a:gd name="connsiteY91" fmla="*/ 417 h 10000"/>
              <a:gd name="connsiteX92" fmla="*/ 9130 w 10000"/>
              <a:gd name="connsiteY92" fmla="*/ 333 h 10000"/>
              <a:gd name="connsiteX93" fmla="*/ 9047 w 10000"/>
              <a:gd name="connsiteY93" fmla="*/ 273 h 10000"/>
              <a:gd name="connsiteX94" fmla="*/ 8999 w 10000"/>
              <a:gd name="connsiteY94" fmla="*/ 250 h 10000"/>
              <a:gd name="connsiteX95" fmla="*/ 8930 w 10000"/>
              <a:gd name="connsiteY95" fmla="*/ 227 h 10000"/>
              <a:gd name="connsiteX96" fmla="*/ 8847 w 10000"/>
              <a:gd name="connsiteY96" fmla="*/ 197 h 10000"/>
              <a:gd name="connsiteX97" fmla="*/ 8757 w 10000"/>
              <a:gd name="connsiteY97" fmla="*/ 182 h 10000"/>
              <a:gd name="connsiteX98" fmla="*/ 8653 w 10000"/>
              <a:gd name="connsiteY98" fmla="*/ 159 h 10000"/>
              <a:gd name="connsiteX99" fmla="*/ 8529 w 10000"/>
              <a:gd name="connsiteY99" fmla="*/ 129 h 10000"/>
              <a:gd name="connsiteX100" fmla="*/ 8412 w 10000"/>
              <a:gd name="connsiteY100" fmla="*/ 106 h 10000"/>
              <a:gd name="connsiteX101" fmla="*/ 8287 w 10000"/>
              <a:gd name="connsiteY101" fmla="*/ 83 h 10000"/>
              <a:gd name="connsiteX102" fmla="*/ 8149 w 10000"/>
              <a:gd name="connsiteY102" fmla="*/ 61 h 10000"/>
              <a:gd name="connsiteX103" fmla="*/ 8025 w 10000"/>
              <a:gd name="connsiteY103" fmla="*/ 45 h 10000"/>
              <a:gd name="connsiteX104" fmla="*/ 7901 w 10000"/>
              <a:gd name="connsiteY104" fmla="*/ 23 h 10000"/>
              <a:gd name="connsiteX105" fmla="*/ 7783 w 10000"/>
              <a:gd name="connsiteY105" fmla="*/ 15 h 10000"/>
              <a:gd name="connsiteX106" fmla="*/ 7673 w 10000"/>
              <a:gd name="connsiteY106" fmla="*/ 8 h 10000"/>
              <a:gd name="connsiteX107" fmla="*/ 7569 w 10000"/>
              <a:gd name="connsiteY107" fmla="*/ 0 h 10000"/>
              <a:gd name="connsiteX108" fmla="*/ 7472 w 10000"/>
              <a:gd name="connsiteY108" fmla="*/ 0 h 10000"/>
              <a:gd name="connsiteX109" fmla="*/ 7403 w 10000"/>
              <a:gd name="connsiteY109" fmla="*/ 8 h 10000"/>
              <a:gd name="connsiteX110" fmla="*/ 7320 w 10000"/>
              <a:gd name="connsiteY110" fmla="*/ 15 h 10000"/>
              <a:gd name="connsiteX111" fmla="*/ 7203 w 10000"/>
              <a:gd name="connsiteY111" fmla="*/ 45 h 10000"/>
              <a:gd name="connsiteX112" fmla="*/ 7065 w 10000"/>
              <a:gd name="connsiteY112" fmla="*/ 68 h 10000"/>
              <a:gd name="connsiteX113" fmla="*/ 6906 w 10000"/>
              <a:gd name="connsiteY113" fmla="*/ 106 h 10000"/>
              <a:gd name="connsiteX114" fmla="*/ 6733 w 10000"/>
              <a:gd name="connsiteY114" fmla="*/ 144 h 10000"/>
              <a:gd name="connsiteX115" fmla="*/ 6540 w 10000"/>
              <a:gd name="connsiteY115" fmla="*/ 189 h 10000"/>
              <a:gd name="connsiteX116" fmla="*/ 6354 w 10000"/>
              <a:gd name="connsiteY116" fmla="*/ 242 h 10000"/>
              <a:gd name="connsiteX117" fmla="*/ 6146 w 10000"/>
              <a:gd name="connsiteY117" fmla="*/ 295 h 10000"/>
              <a:gd name="connsiteX118" fmla="*/ 5946 w 10000"/>
              <a:gd name="connsiteY118" fmla="*/ 348 h 10000"/>
              <a:gd name="connsiteX119" fmla="*/ 5746 w 10000"/>
              <a:gd name="connsiteY119" fmla="*/ 402 h 10000"/>
              <a:gd name="connsiteX120" fmla="*/ 5559 w 10000"/>
              <a:gd name="connsiteY120" fmla="*/ 455 h 10000"/>
              <a:gd name="connsiteX121" fmla="*/ 5380 w 10000"/>
              <a:gd name="connsiteY121" fmla="*/ 500 h 10000"/>
              <a:gd name="connsiteX122" fmla="*/ 5214 w 10000"/>
              <a:gd name="connsiteY122" fmla="*/ 538 h 10000"/>
              <a:gd name="connsiteX123" fmla="*/ 5069 w 10000"/>
              <a:gd name="connsiteY123" fmla="*/ 583 h 10000"/>
              <a:gd name="connsiteX124" fmla="*/ 4952 w 10000"/>
              <a:gd name="connsiteY124" fmla="*/ 621 h 10000"/>
              <a:gd name="connsiteX125" fmla="*/ 4862 w 10000"/>
              <a:gd name="connsiteY125" fmla="*/ 644 h 10000"/>
              <a:gd name="connsiteX126" fmla="*/ 4786 w 10000"/>
              <a:gd name="connsiteY126" fmla="*/ 674 h 10000"/>
              <a:gd name="connsiteX127" fmla="*/ 4696 w 10000"/>
              <a:gd name="connsiteY127" fmla="*/ 697 h 10000"/>
              <a:gd name="connsiteX128" fmla="*/ 4593 w 10000"/>
              <a:gd name="connsiteY128" fmla="*/ 735 h 10000"/>
              <a:gd name="connsiteX129" fmla="*/ 4489 w 10000"/>
              <a:gd name="connsiteY129" fmla="*/ 765 h 10000"/>
              <a:gd name="connsiteX130" fmla="*/ 4372 w 10000"/>
              <a:gd name="connsiteY130" fmla="*/ 803 h 10000"/>
              <a:gd name="connsiteX131" fmla="*/ 4254 w 10000"/>
              <a:gd name="connsiteY131" fmla="*/ 848 h 10000"/>
              <a:gd name="connsiteX132" fmla="*/ 4123 w 10000"/>
              <a:gd name="connsiteY132" fmla="*/ 886 h 10000"/>
              <a:gd name="connsiteX133" fmla="*/ 3999 w 10000"/>
              <a:gd name="connsiteY133" fmla="*/ 932 h 10000"/>
              <a:gd name="connsiteX134" fmla="*/ 3860 w 10000"/>
              <a:gd name="connsiteY134" fmla="*/ 985 h 10000"/>
              <a:gd name="connsiteX135" fmla="*/ 3729 w 10000"/>
              <a:gd name="connsiteY135" fmla="*/ 1030 h 10000"/>
              <a:gd name="connsiteX136" fmla="*/ 3591 w 10000"/>
              <a:gd name="connsiteY136" fmla="*/ 1091 h 10000"/>
              <a:gd name="connsiteX137" fmla="*/ 3460 w 10000"/>
              <a:gd name="connsiteY137" fmla="*/ 1144 h 10000"/>
              <a:gd name="connsiteX138" fmla="*/ 3329 w 10000"/>
              <a:gd name="connsiteY138" fmla="*/ 1205 h 10000"/>
              <a:gd name="connsiteX139" fmla="*/ 3198 w 10000"/>
              <a:gd name="connsiteY139" fmla="*/ 1265 h 10000"/>
              <a:gd name="connsiteX140" fmla="*/ 3073 w 10000"/>
              <a:gd name="connsiteY140" fmla="*/ 1326 h 10000"/>
              <a:gd name="connsiteX141" fmla="*/ 2956 w 10000"/>
              <a:gd name="connsiteY141" fmla="*/ 1394 h 10000"/>
              <a:gd name="connsiteX142" fmla="*/ 2742 w 10000"/>
              <a:gd name="connsiteY142" fmla="*/ 1515 h 10000"/>
              <a:gd name="connsiteX143" fmla="*/ 2541 w 10000"/>
              <a:gd name="connsiteY143" fmla="*/ 1644 h 10000"/>
              <a:gd name="connsiteX144" fmla="*/ 2376 w 10000"/>
              <a:gd name="connsiteY144" fmla="*/ 1742 h 10000"/>
              <a:gd name="connsiteX145" fmla="*/ 2217 w 10000"/>
              <a:gd name="connsiteY145" fmla="*/ 1848 h 10000"/>
              <a:gd name="connsiteX146" fmla="*/ 2079 w 10000"/>
              <a:gd name="connsiteY146" fmla="*/ 1939 h 10000"/>
              <a:gd name="connsiteX147" fmla="*/ 1968 w 10000"/>
              <a:gd name="connsiteY147" fmla="*/ 2023 h 10000"/>
              <a:gd name="connsiteX148" fmla="*/ 1865 w 10000"/>
              <a:gd name="connsiteY148" fmla="*/ 2106 h 10000"/>
              <a:gd name="connsiteX149" fmla="*/ 1789 w 10000"/>
              <a:gd name="connsiteY149" fmla="*/ 2182 h 10000"/>
              <a:gd name="connsiteX150" fmla="*/ 1706 w 10000"/>
              <a:gd name="connsiteY150" fmla="*/ 2250 h 10000"/>
              <a:gd name="connsiteX151" fmla="*/ 1630 w 10000"/>
              <a:gd name="connsiteY151" fmla="*/ 2311 h 10000"/>
              <a:gd name="connsiteX152" fmla="*/ 1547 w 10000"/>
              <a:gd name="connsiteY152" fmla="*/ 2364 h 10000"/>
              <a:gd name="connsiteX153" fmla="*/ 1471 w 10000"/>
              <a:gd name="connsiteY153" fmla="*/ 2409 h 10000"/>
              <a:gd name="connsiteX154" fmla="*/ 1395 w 10000"/>
              <a:gd name="connsiteY154" fmla="*/ 2447 h 10000"/>
              <a:gd name="connsiteX155" fmla="*/ 1340 w 10000"/>
              <a:gd name="connsiteY155" fmla="*/ 2470 h 10000"/>
              <a:gd name="connsiteX156" fmla="*/ 1312 w 10000"/>
              <a:gd name="connsiteY156" fmla="*/ 2485 h 10000"/>
              <a:gd name="connsiteX157" fmla="*/ 1291 w 10000"/>
              <a:gd name="connsiteY15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744 w 10000"/>
              <a:gd name="connsiteY21" fmla="*/ 9786 h 10000"/>
              <a:gd name="connsiteX22" fmla="*/ 3253 w 10000"/>
              <a:gd name="connsiteY22" fmla="*/ 9462 h 10000"/>
              <a:gd name="connsiteX23" fmla="*/ 3363 w 10000"/>
              <a:gd name="connsiteY23" fmla="*/ 9598 h 10000"/>
              <a:gd name="connsiteX24" fmla="*/ 3481 w 10000"/>
              <a:gd name="connsiteY24" fmla="*/ 9712 h 10000"/>
              <a:gd name="connsiteX25" fmla="*/ 3591 w 10000"/>
              <a:gd name="connsiteY25" fmla="*/ 9795 h 10000"/>
              <a:gd name="connsiteX26" fmla="*/ 3702 w 10000"/>
              <a:gd name="connsiteY26" fmla="*/ 9864 h 10000"/>
              <a:gd name="connsiteX27" fmla="*/ 3805 w 10000"/>
              <a:gd name="connsiteY27" fmla="*/ 9909 h 10000"/>
              <a:gd name="connsiteX28" fmla="*/ 3916 w 10000"/>
              <a:gd name="connsiteY28" fmla="*/ 9939 h 10000"/>
              <a:gd name="connsiteX29" fmla="*/ 4019 w 10000"/>
              <a:gd name="connsiteY29" fmla="*/ 9970 h 10000"/>
              <a:gd name="connsiteX30" fmla="*/ 4130 w 10000"/>
              <a:gd name="connsiteY30" fmla="*/ 9977 h 10000"/>
              <a:gd name="connsiteX31" fmla="*/ 4254 w 10000"/>
              <a:gd name="connsiteY31" fmla="*/ 9992 h 10000"/>
              <a:gd name="connsiteX32" fmla="*/ 4330 w 10000"/>
              <a:gd name="connsiteY32" fmla="*/ 10000 h 10000"/>
              <a:gd name="connsiteX33" fmla="*/ 4434 w 10000"/>
              <a:gd name="connsiteY33" fmla="*/ 9992 h 10000"/>
              <a:gd name="connsiteX34" fmla="*/ 4572 w 10000"/>
              <a:gd name="connsiteY34" fmla="*/ 9985 h 10000"/>
              <a:gd name="connsiteX35" fmla="*/ 4731 w 10000"/>
              <a:gd name="connsiteY35" fmla="*/ 9977 h 10000"/>
              <a:gd name="connsiteX36" fmla="*/ 4903 w 10000"/>
              <a:gd name="connsiteY36" fmla="*/ 9962 h 10000"/>
              <a:gd name="connsiteX37" fmla="*/ 5097 w 10000"/>
              <a:gd name="connsiteY37" fmla="*/ 9932 h 10000"/>
              <a:gd name="connsiteX38" fmla="*/ 5297 w 10000"/>
              <a:gd name="connsiteY38" fmla="*/ 9917 h 10000"/>
              <a:gd name="connsiteX39" fmla="*/ 5490 w 10000"/>
              <a:gd name="connsiteY39" fmla="*/ 9886 h 10000"/>
              <a:gd name="connsiteX40" fmla="*/ 5691 w 10000"/>
              <a:gd name="connsiteY40" fmla="*/ 9864 h 10000"/>
              <a:gd name="connsiteX41" fmla="*/ 5891 w 10000"/>
              <a:gd name="connsiteY41" fmla="*/ 9841 h 10000"/>
              <a:gd name="connsiteX42" fmla="*/ 6070 w 10000"/>
              <a:gd name="connsiteY42" fmla="*/ 9811 h 10000"/>
              <a:gd name="connsiteX43" fmla="*/ 6236 w 10000"/>
              <a:gd name="connsiteY43" fmla="*/ 9795 h 10000"/>
              <a:gd name="connsiteX44" fmla="*/ 6374 w 10000"/>
              <a:gd name="connsiteY44" fmla="*/ 9765 h 10000"/>
              <a:gd name="connsiteX45" fmla="*/ 6499 w 10000"/>
              <a:gd name="connsiteY45" fmla="*/ 9750 h 10000"/>
              <a:gd name="connsiteX46" fmla="*/ 6581 w 10000"/>
              <a:gd name="connsiteY46" fmla="*/ 9742 h 10000"/>
              <a:gd name="connsiteX47" fmla="*/ 6637 w 10000"/>
              <a:gd name="connsiteY47" fmla="*/ 9735 h 10000"/>
              <a:gd name="connsiteX48" fmla="*/ 6692 w 10000"/>
              <a:gd name="connsiteY48" fmla="*/ 9727 h 10000"/>
              <a:gd name="connsiteX49" fmla="*/ 6789 w 10000"/>
              <a:gd name="connsiteY49" fmla="*/ 9689 h 10000"/>
              <a:gd name="connsiteX50" fmla="*/ 6920 w 10000"/>
              <a:gd name="connsiteY50" fmla="*/ 9644 h 10000"/>
              <a:gd name="connsiteX51" fmla="*/ 7079 w 10000"/>
              <a:gd name="connsiteY51" fmla="*/ 9583 h 10000"/>
              <a:gd name="connsiteX52" fmla="*/ 7258 w 10000"/>
              <a:gd name="connsiteY52" fmla="*/ 9515 h 10000"/>
              <a:gd name="connsiteX53" fmla="*/ 7465 w 10000"/>
              <a:gd name="connsiteY53" fmla="*/ 9447 h 10000"/>
              <a:gd name="connsiteX54" fmla="*/ 7673 w 10000"/>
              <a:gd name="connsiteY54" fmla="*/ 9356 h 10000"/>
              <a:gd name="connsiteX55" fmla="*/ 7894 w 10000"/>
              <a:gd name="connsiteY55" fmla="*/ 9273 h 10000"/>
              <a:gd name="connsiteX56" fmla="*/ 8108 w 10000"/>
              <a:gd name="connsiteY56" fmla="*/ 9189 h 10000"/>
              <a:gd name="connsiteX57" fmla="*/ 8322 w 10000"/>
              <a:gd name="connsiteY57" fmla="*/ 9106 h 10000"/>
              <a:gd name="connsiteX58" fmla="*/ 8522 w 10000"/>
              <a:gd name="connsiteY58" fmla="*/ 9015 h 10000"/>
              <a:gd name="connsiteX59" fmla="*/ 8709 w 10000"/>
              <a:gd name="connsiteY59" fmla="*/ 8939 h 10000"/>
              <a:gd name="connsiteX60" fmla="*/ 8867 w 10000"/>
              <a:gd name="connsiteY60" fmla="*/ 8879 h 10000"/>
              <a:gd name="connsiteX61" fmla="*/ 8999 w 10000"/>
              <a:gd name="connsiteY61" fmla="*/ 8818 h 10000"/>
              <a:gd name="connsiteX62" fmla="*/ 9095 w 10000"/>
              <a:gd name="connsiteY62" fmla="*/ 8773 h 10000"/>
              <a:gd name="connsiteX63" fmla="*/ 9151 w 10000"/>
              <a:gd name="connsiteY63" fmla="*/ 8735 h 10000"/>
              <a:gd name="connsiteX64" fmla="*/ 9240 w 10000"/>
              <a:gd name="connsiteY64" fmla="*/ 8674 h 10000"/>
              <a:gd name="connsiteX65" fmla="*/ 9351 w 10000"/>
              <a:gd name="connsiteY65" fmla="*/ 8583 h 10000"/>
              <a:gd name="connsiteX66" fmla="*/ 9475 w 10000"/>
              <a:gd name="connsiteY66" fmla="*/ 8470 h 10000"/>
              <a:gd name="connsiteX67" fmla="*/ 9606 w 10000"/>
              <a:gd name="connsiteY67" fmla="*/ 8356 h 10000"/>
              <a:gd name="connsiteX68" fmla="*/ 9724 w 10000"/>
              <a:gd name="connsiteY68" fmla="*/ 8250 h 10000"/>
              <a:gd name="connsiteX69" fmla="*/ 9827 w 10000"/>
              <a:gd name="connsiteY69" fmla="*/ 8152 h 10000"/>
              <a:gd name="connsiteX70" fmla="*/ 9896 w 10000"/>
              <a:gd name="connsiteY70" fmla="*/ 8091 h 10000"/>
              <a:gd name="connsiteX71" fmla="*/ 9924 w 10000"/>
              <a:gd name="connsiteY71" fmla="*/ 8068 h 10000"/>
              <a:gd name="connsiteX72" fmla="*/ 10000 w 10000"/>
              <a:gd name="connsiteY72" fmla="*/ 7045 h 10000"/>
              <a:gd name="connsiteX73" fmla="*/ 9979 w 10000"/>
              <a:gd name="connsiteY73" fmla="*/ 6424 h 10000"/>
              <a:gd name="connsiteX74" fmla="*/ 9917 w 10000"/>
              <a:gd name="connsiteY74" fmla="*/ 5053 h 10000"/>
              <a:gd name="connsiteX75" fmla="*/ 9855 w 10000"/>
              <a:gd name="connsiteY75" fmla="*/ 3652 h 10000"/>
              <a:gd name="connsiteX76" fmla="*/ 9814 w 10000"/>
              <a:gd name="connsiteY76" fmla="*/ 2939 h 10000"/>
              <a:gd name="connsiteX77" fmla="*/ 9793 w 10000"/>
              <a:gd name="connsiteY77" fmla="*/ 2818 h 10000"/>
              <a:gd name="connsiteX78" fmla="*/ 9765 w 10000"/>
              <a:gd name="connsiteY78" fmla="*/ 2606 h 10000"/>
              <a:gd name="connsiteX79" fmla="*/ 9717 w 10000"/>
              <a:gd name="connsiteY79" fmla="*/ 2341 h 10000"/>
              <a:gd name="connsiteX80" fmla="*/ 9662 w 10000"/>
              <a:gd name="connsiteY80" fmla="*/ 2030 h 10000"/>
              <a:gd name="connsiteX81" fmla="*/ 9606 w 10000"/>
              <a:gd name="connsiteY81" fmla="*/ 1720 h 10000"/>
              <a:gd name="connsiteX82" fmla="*/ 9558 w 10000"/>
              <a:gd name="connsiteY82" fmla="*/ 1447 h 10000"/>
              <a:gd name="connsiteX83" fmla="*/ 9517 w 10000"/>
              <a:gd name="connsiteY83" fmla="*/ 1227 h 10000"/>
              <a:gd name="connsiteX84" fmla="*/ 9503 w 10000"/>
              <a:gd name="connsiteY84" fmla="*/ 1098 h 10000"/>
              <a:gd name="connsiteX85" fmla="*/ 9489 w 10000"/>
              <a:gd name="connsiteY85" fmla="*/ 1015 h 10000"/>
              <a:gd name="connsiteX86" fmla="*/ 9454 w 10000"/>
              <a:gd name="connsiteY86" fmla="*/ 909 h 10000"/>
              <a:gd name="connsiteX87" fmla="*/ 9406 w 10000"/>
              <a:gd name="connsiteY87" fmla="*/ 773 h 10000"/>
              <a:gd name="connsiteX88" fmla="*/ 9351 w 10000"/>
              <a:gd name="connsiteY88" fmla="*/ 652 h 10000"/>
              <a:gd name="connsiteX89" fmla="*/ 9282 w 10000"/>
              <a:gd name="connsiteY89" fmla="*/ 530 h 10000"/>
              <a:gd name="connsiteX90" fmla="*/ 9206 w 10000"/>
              <a:gd name="connsiteY90" fmla="*/ 417 h 10000"/>
              <a:gd name="connsiteX91" fmla="*/ 9130 w 10000"/>
              <a:gd name="connsiteY91" fmla="*/ 333 h 10000"/>
              <a:gd name="connsiteX92" fmla="*/ 9047 w 10000"/>
              <a:gd name="connsiteY92" fmla="*/ 273 h 10000"/>
              <a:gd name="connsiteX93" fmla="*/ 8999 w 10000"/>
              <a:gd name="connsiteY93" fmla="*/ 250 h 10000"/>
              <a:gd name="connsiteX94" fmla="*/ 8930 w 10000"/>
              <a:gd name="connsiteY94" fmla="*/ 227 h 10000"/>
              <a:gd name="connsiteX95" fmla="*/ 8847 w 10000"/>
              <a:gd name="connsiteY95" fmla="*/ 197 h 10000"/>
              <a:gd name="connsiteX96" fmla="*/ 8757 w 10000"/>
              <a:gd name="connsiteY96" fmla="*/ 182 h 10000"/>
              <a:gd name="connsiteX97" fmla="*/ 8653 w 10000"/>
              <a:gd name="connsiteY97" fmla="*/ 159 h 10000"/>
              <a:gd name="connsiteX98" fmla="*/ 8529 w 10000"/>
              <a:gd name="connsiteY98" fmla="*/ 129 h 10000"/>
              <a:gd name="connsiteX99" fmla="*/ 8412 w 10000"/>
              <a:gd name="connsiteY99" fmla="*/ 106 h 10000"/>
              <a:gd name="connsiteX100" fmla="*/ 8287 w 10000"/>
              <a:gd name="connsiteY100" fmla="*/ 83 h 10000"/>
              <a:gd name="connsiteX101" fmla="*/ 8149 w 10000"/>
              <a:gd name="connsiteY101" fmla="*/ 61 h 10000"/>
              <a:gd name="connsiteX102" fmla="*/ 8025 w 10000"/>
              <a:gd name="connsiteY102" fmla="*/ 45 h 10000"/>
              <a:gd name="connsiteX103" fmla="*/ 7901 w 10000"/>
              <a:gd name="connsiteY103" fmla="*/ 23 h 10000"/>
              <a:gd name="connsiteX104" fmla="*/ 7783 w 10000"/>
              <a:gd name="connsiteY104" fmla="*/ 15 h 10000"/>
              <a:gd name="connsiteX105" fmla="*/ 7673 w 10000"/>
              <a:gd name="connsiteY105" fmla="*/ 8 h 10000"/>
              <a:gd name="connsiteX106" fmla="*/ 7569 w 10000"/>
              <a:gd name="connsiteY106" fmla="*/ 0 h 10000"/>
              <a:gd name="connsiteX107" fmla="*/ 7472 w 10000"/>
              <a:gd name="connsiteY107" fmla="*/ 0 h 10000"/>
              <a:gd name="connsiteX108" fmla="*/ 7403 w 10000"/>
              <a:gd name="connsiteY108" fmla="*/ 8 h 10000"/>
              <a:gd name="connsiteX109" fmla="*/ 7320 w 10000"/>
              <a:gd name="connsiteY109" fmla="*/ 15 h 10000"/>
              <a:gd name="connsiteX110" fmla="*/ 7203 w 10000"/>
              <a:gd name="connsiteY110" fmla="*/ 45 h 10000"/>
              <a:gd name="connsiteX111" fmla="*/ 7065 w 10000"/>
              <a:gd name="connsiteY111" fmla="*/ 68 h 10000"/>
              <a:gd name="connsiteX112" fmla="*/ 6906 w 10000"/>
              <a:gd name="connsiteY112" fmla="*/ 106 h 10000"/>
              <a:gd name="connsiteX113" fmla="*/ 6733 w 10000"/>
              <a:gd name="connsiteY113" fmla="*/ 144 h 10000"/>
              <a:gd name="connsiteX114" fmla="*/ 6540 w 10000"/>
              <a:gd name="connsiteY114" fmla="*/ 189 h 10000"/>
              <a:gd name="connsiteX115" fmla="*/ 6354 w 10000"/>
              <a:gd name="connsiteY115" fmla="*/ 242 h 10000"/>
              <a:gd name="connsiteX116" fmla="*/ 6146 w 10000"/>
              <a:gd name="connsiteY116" fmla="*/ 295 h 10000"/>
              <a:gd name="connsiteX117" fmla="*/ 5946 w 10000"/>
              <a:gd name="connsiteY117" fmla="*/ 348 h 10000"/>
              <a:gd name="connsiteX118" fmla="*/ 5746 w 10000"/>
              <a:gd name="connsiteY118" fmla="*/ 402 h 10000"/>
              <a:gd name="connsiteX119" fmla="*/ 5559 w 10000"/>
              <a:gd name="connsiteY119" fmla="*/ 455 h 10000"/>
              <a:gd name="connsiteX120" fmla="*/ 5380 w 10000"/>
              <a:gd name="connsiteY120" fmla="*/ 500 h 10000"/>
              <a:gd name="connsiteX121" fmla="*/ 5214 w 10000"/>
              <a:gd name="connsiteY121" fmla="*/ 538 h 10000"/>
              <a:gd name="connsiteX122" fmla="*/ 5069 w 10000"/>
              <a:gd name="connsiteY122" fmla="*/ 583 h 10000"/>
              <a:gd name="connsiteX123" fmla="*/ 4952 w 10000"/>
              <a:gd name="connsiteY123" fmla="*/ 621 h 10000"/>
              <a:gd name="connsiteX124" fmla="*/ 4862 w 10000"/>
              <a:gd name="connsiteY124" fmla="*/ 644 h 10000"/>
              <a:gd name="connsiteX125" fmla="*/ 4786 w 10000"/>
              <a:gd name="connsiteY125" fmla="*/ 674 h 10000"/>
              <a:gd name="connsiteX126" fmla="*/ 4696 w 10000"/>
              <a:gd name="connsiteY126" fmla="*/ 697 h 10000"/>
              <a:gd name="connsiteX127" fmla="*/ 4593 w 10000"/>
              <a:gd name="connsiteY127" fmla="*/ 735 h 10000"/>
              <a:gd name="connsiteX128" fmla="*/ 4489 w 10000"/>
              <a:gd name="connsiteY128" fmla="*/ 765 h 10000"/>
              <a:gd name="connsiteX129" fmla="*/ 4372 w 10000"/>
              <a:gd name="connsiteY129" fmla="*/ 803 h 10000"/>
              <a:gd name="connsiteX130" fmla="*/ 4254 w 10000"/>
              <a:gd name="connsiteY130" fmla="*/ 848 h 10000"/>
              <a:gd name="connsiteX131" fmla="*/ 4123 w 10000"/>
              <a:gd name="connsiteY131" fmla="*/ 886 h 10000"/>
              <a:gd name="connsiteX132" fmla="*/ 3999 w 10000"/>
              <a:gd name="connsiteY132" fmla="*/ 932 h 10000"/>
              <a:gd name="connsiteX133" fmla="*/ 3860 w 10000"/>
              <a:gd name="connsiteY133" fmla="*/ 985 h 10000"/>
              <a:gd name="connsiteX134" fmla="*/ 3729 w 10000"/>
              <a:gd name="connsiteY134" fmla="*/ 1030 h 10000"/>
              <a:gd name="connsiteX135" fmla="*/ 3591 w 10000"/>
              <a:gd name="connsiteY135" fmla="*/ 1091 h 10000"/>
              <a:gd name="connsiteX136" fmla="*/ 3460 w 10000"/>
              <a:gd name="connsiteY136" fmla="*/ 1144 h 10000"/>
              <a:gd name="connsiteX137" fmla="*/ 3329 w 10000"/>
              <a:gd name="connsiteY137" fmla="*/ 1205 h 10000"/>
              <a:gd name="connsiteX138" fmla="*/ 3198 w 10000"/>
              <a:gd name="connsiteY138" fmla="*/ 1265 h 10000"/>
              <a:gd name="connsiteX139" fmla="*/ 3073 w 10000"/>
              <a:gd name="connsiteY139" fmla="*/ 1326 h 10000"/>
              <a:gd name="connsiteX140" fmla="*/ 2956 w 10000"/>
              <a:gd name="connsiteY140" fmla="*/ 1394 h 10000"/>
              <a:gd name="connsiteX141" fmla="*/ 2742 w 10000"/>
              <a:gd name="connsiteY141" fmla="*/ 1515 h 10000"/>
              <a:gd name="connsiteX142" fmla="*/ 2541 w 10000"/>
              <a:gd name="connsiteY142" fmla="*/ 1644 h 10000"/>
              <a:gd name="connsiteX143" fmla="*/ 2376 w 10000"/>
              <a:gd name="connsiteY143" fmla="*/ 1742 h 10000"/>
              <a:gd name="connsiteX144" fmla="*/ 2217 w 10000"/>
              <a:gd name="connsiteY144" fmla="*/ 1848 h 10000"/>
              <a:gd name="connsiteX145" fmla="*/ 2079 w 10000"/>
              <a:gd name="connsiteY145" fmla="*/ 1939 h 10000"/>
              <a:gd name="connsiteX146" fmla="*/ 1968 w 10000"/>
              <a:gd name="connsiteY146" fmla="*/ 2023 h 10000"/>
              <a:gd name="connsiteX147" fmla="*/ 1865 w 10000"/>
              <a:gd name="connsiteY147" fmla="*/ 2106 h 10000"/>
              <a:gd name="connsiteX148" fmla="*/ 1789 w 10000"/>
              <a:gd name="connsiteY148" fmla="*/ 2182 h 10000"/>
              <a:gd name="connsiteX149" fmla="*/ 1706 w 10000"/>
              <a:gd name="connsiteY149" fmla="*/ 2250 h 10000"/>
              <a:gd name="connsiteX150" fmla="*/ 1630 w 10000"/>
              <a:gd name="connsiteY150" fmla="*/ 2311 h 10000"/>
              <a:gd name="connsiteX151" fmla="*/ 1547 w 10000"/>
              <a:gd name="connsiteY151" fmla="*/ 2364 h 10000"/>
              <a:gd name="connsiteX152" fmla="*/ 1471 w 10000"/>
              <a:gd name="connsiteY152" fmla="*/ 2409 h 10000"/>
              <a:gd name="connsiteX153" fmla="*/ 1395 w 10000"/>
              <a:gd name="connsiteY153" fmla="*/ 2447 h 10000"/>
              <a:gd name="connsiteX154" fmla="*/ 1340 w 10000"/>
              <a:gd name="connsiteY154" fmla="*/ 2470 h 10000"/>
              <a:gd name="connsiteX155" fmla="*/ 1312 w 10000"/>
              <a:gd name="connsiteY155" fmla="*/ 2485 h 10000"/>
              <a:gd name="connsiteX156" fmla="*/ 1291 w 10000"/>
              <a:gd name="connsiteY15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744 w 10000"/>
              <a:gd name="connsiteY20" fmla="*/ 9786 h 10000"/>
              <a:gd name="connsiteX21" fmla="*/ 3253 w 10000"/>
              <a:gd name="connsiteY21" fmla="*/ 9462 h 10000"/>
              <a:gd name="connsiteX22" fmla="*/ 3363 w 10000"/>
              <a:gd name="connsiteY22" fmla="*/ 9598 h 10000"/>
              <a:gd name="connsiteX23" fmla="*/ 3481 w 10000"/>
              <a:gd name="connsiteY23" fmla="*/ 9712 h 10000"/>
              <a:gd name="connsiteX24" fmla="*/ 3591 w 10000"/>
              <a:gd name="connsiteY24" fmla="*/ 9795 h 10000"/>
              <a:gd name="connsiteX25" fmla="*/ 3702 w 10000"/>
              <a:gd name="connsiteY25" fmla="*/ 9864 h 10000"/>
              <a:gd name="connsiteX26" fmla="*/ 3805 w 10000"/>
              <a:gd name="connsiteY26" fmla="*/ 9909 h 10000"/>
              <a:gd name="connsiteX27" fmla="*/ 3916 w 10000"/>
              <a:gd name="connsiteY27" fmla="*/ 9939 h 10000"/>
              <a:gd name="connsiteX28" fmla="*/ 4019 w 10000"/>
              <a:gd name="connsiteY28" fmla="*/ 9970 h 10000"/>
              <a:gd name="connsiteX29" fmla="*/ 4130 w 10000"/>
              <a:gd name="connsiteY29" fmla="*/ 9977 h 10000"/>
              <a:gd name="connsiteX30" fmla="*/ 4254 w 10000"/>
              <a:gd name="connsiteY30" fmla="*/ 9992 h 10000"/>
              <a:gd name="connsiteX31" fmla="*/ 4330 w 10000"/>
              <a:gd name="connsiteY31" fmla="*/ 10000 h 10000"/>
              <a:gd name="connsiteX32" fmla="*/ 4434 w 10000"/>
              <a:gd name="connsiteY32" fmla="*/ 9992 h 10000"/>
              <a:gd name="connsiteX33" fmla="*/ 4572 w 10000"/>
              <a:gd name="connsiteY33" fmla="*/ 9985 h 10000"/>
              <a:gd name="connsiteX34" fmla="*/ 4731 w 10000"/>
              <a:gd name="connsiteY34" fmla="*/ 9977 h 10000"/>
              <a:gd name="connsiteX35" fmla="*/ 4903 w 10000"/>
              <a:gd name="connsiteY35" fmla="*/ 9962 h 10000"/>
              <a:gd name="connsiteX36" fmla="*/ 5097 w 10000"/>
              <a:gd name="connsiteY36" fmla="*/ 9932 h 10000"/>
              <a:gd name="connsiteX37" fmla="*/ 5297 w 10000"/>
              <a:gd name="connsiteY37" fmla="*/ 9917 h 10000"/>
              <a:gd name="connsiteX38" fmla="*/ 5490 w 10000"/>
              <a:gd name="connsiteY38" fmla="*/ 9886 h 10000"/>
              <a:gd name="connsiteX39" fmla="*/ 5691 w 10000"/>
              <a:gd name="connsiteY39" fmla="*/ 9864 h 10000"/>
              <a:gd name="connsiteX40" fmla="*/ 5891 w 10000"/>
              <a:gd name="connsiteY40" fmla="*/ 9841 h 10000"/>
              <a:gd name="connsiteX41" fmla="*/ 6070 w 10000"/>
              <a:gd name="connsiteY41" fmla="*/ 9811 h 10000"/>
              <a:gd name="connsiteX42" fmla="*/ 6236 w 10000"/>
              <a:gd name="connsiteY42" fmla="*/ 9795 h 10000"/>
              <a:gd name="connsiteX43" fmla="*/ 6374 w 10000"/>
              <a:gd name="connsiteY43" fmla="*/ 9765 h 10000"/>
              <a:gd name="connsiteX44" fmla="*/ 6499 w 10000"/>
              <a:gd name="connsiteY44" fmla="*/ 9750 h 10000"/>
              <a:gd name="connsiteX45" fmla="*/ 6581 w 10000"/>
              <a:gd name="connsiteY45" fmla="*/ 9742 h 10000"/>
              <a:gd name="connsiteX46" fmla="*/ 6637 w 10000"/>
              <a:gd name="connsiteY46" fmla="*/ 9735 h 10000"/>
              <a:gd name="connsiteX47" fmla="*/ 6692 w 10000"/>
              <a:gd name="connsiteY47" fmla="*/ 9727 h 10000"/>
              <a:gd name="connsiteX48" fmla="*/ 6789 w 10000"/>
              <a:gd name="connsiteY48" fmla="*/ 9689 h 10000"/>
              <a:gd name="connsiteX49" fmla="*/ 6920 w 10000"/>
              <a:gd name="connsiteY49" fmla="*/ 9644 h 10000"/>
              <a:gd name="connsiteX50" fmla="*/ 7079 w 10000"/>
              <a:gd name="connsiteY50" fmla="*/ 9583 h 10000"/>
              <a:gd name="connsiteX51" fmla="*/ 7258 w 10000"/>
              <a:gd name="connsiteY51" fmla="*/ 9515 h 10000"/>
              <a:gd name="connsiteX52" fmla="*/ 7465 w 10000"/>
              <a:gd name="connsiteY52" fmla="*/ 9447 h 10000"/>
              <a:gd name="connsiteX53" fmla="*/ 7673 w 10000"/>
              <a:gd name="connsiteY53" fmla="*/ 9356 h 10000"/>
              <a:gd name="connsiteX54" fmla="*/ 7894 w 10000"/>
              <a:gd name="connsiteY54" fmla="*/ 9273 h 10000"/>
              <a:gd name="connsiteX55" fmla="*/ 8108 w 10000"/>
              <a:gd name="connsiteY55" fmla="*/ 9189 h 10000"/>
              <a:gd name="connsiteX56" fmla="*/ 8322 w 10000"/>
              <a:gd name="connsiteY56" fmla="*/ 9106 h 10000"/>
              <a:gd name="connsiteX57" fmla="*/ 8522 w 10000"/>
              <a:gd name="connsiteY57" fmla="*/ 9015 h 10000"/>
              <a:gd name="connsiteX58" fmla="*/ 8709 w 10000"/>
              <a:gd name="connsiteY58" fmla="*/ 8939 h 10000"/>
              <a:gd name="connsiteX59" fmla="*/ 8867 w 10000"/>
              <a:gd name="connsiteY59" fmla="*/ 8879 h 10000"/>
              <a:gd name="connsiteX60" fmla="*/ 8999 w 10000"/>
              <a:gd name="connsiteY60" fmla="*/ 8818 h 10000"/>
              <a:gd name="connsiteX61" fmla="*/ 9095 w 10000"/>
              <a:gd name="connsiteY61" fmla="*/ 8773 h 10000"/>
              <a:gd name="connsiteX62" fmla="*/ 9151 w 10000"/>
              <a:gd name="connsiteY62" fmla="*/ 8735 h 10000"/>
              <a:gd name="connsiteX63" fmla="*/ 9240 w 10000"/>
              <a:gd name="connsiteY63" fmla="*/ 8674 h 10000"/>
              <a:gd name="connsiteX64" fmla="*/ 9351 w 10000"/>
              <a:gd name="connsiteY64" fmla="*/ 8583 h 10000"/>
              <a:gd name="connsiteX65" fmla="*/ 9475 w 10000"/>
              <a:gd name="connsiteY65" fmla="*/ 8470 h 10000"/>
              <a:gd name="connsiteX66" fmla="*/ 9606 w 10000"/>
              <a:gd name="connsiteY66" fmla="*/ 8356 h 10000"/>
              <a:gd name="connsiteX67" fmla="*/ 9724 w 10000"/>
              <a:gd name="connsiteY67" fmla="*/ 8250 h 10000"/>
              <a:gd name="connsiteX68" fmla="*/ 9827 w 10000"/>
              <a:gd name="connsiteY68" fmla="*/ 8152 h 10000"/>
              <a:gd name="connsiteX69" fmla="*/ 9896 w 10000"/>
              <a:gd name="connsiteY69" fmla="*/ 8091 h 10000"/>
              <a:gd name="connsiteX70" fmla="*/ 9924 w 10000"/>
              <a:gd name="connsiteY70" fmla="*/ 8068 h 10000"/>
              <a:gd name="connsiteX71" fmla="*/ 10000 w 10000"/>
              <a:gd name="connsiteY71" fmla="*/ 7045 h 10000"/>
              <a:gd name="connsiteX72" fmla="*/ 9979 w 10000"/>
              <a:gd name="connsiteY72" fmla="*/ 6424 h 10000"/>
              <a:gd name="connsiteX73" fmla="*/ 9917 w 10000"/>
              <a:gd name="connsiteY73" fmla="*/ 5053 h 10000"/>
              <a:gd name="connsiteX74" fmla="*/ 9855 w 10000"/>
              <a:gd name="connsiteY74" fmla="*/ 3652 h 10000"/>
              <a:gd name="connsiteX75" fmla="*/ 9814 w 10000"/>
              <a:gd name="connsiteY75" fmla="*/ 2939 h 10000"/>
              <a:gd name="connsiteX76" fmla="*/ 9793 w 10000"/>
              <a:gd name="connsiteY76" fmla="*/ 2818 h 10000"/>
              <a:gd name="connsiteX77" fmla="*/ 9765 w 10000"/>
              <a:gd name="connsiteY77" fmla="*/ 2606 h 10000"/>
              <a:gd name="connsiteX78" fmla="*/ 9717 w 10000"/>
              <a:gd name="connsiteY78" fmla="*/ 2341 h 10000"/>
              <a:gd name="connsiteX79" fmla="*/ 9662 w 10000"/>
              <a:gd name="connsiteY79" fmla="*/ 2030 h 10000"/>
              <a:gd name="connsiteX80" fmla="*/ 9606 w 10000"/>
              <a:gd name="connsiteY80" fmla="*/ 1720 h 10000"/>
              <a:gd name="connsiteX81" fmla="*/ 9558 w 10000"/>
              <a:gd name="connsiteY81" fmla="*/ 1447 h 10000"/>
              <a:gd name="connsiteX82" fmla="*/ 9517 w 10000"/>
              <a:gd name="connsiteY82" fmla="*/ 1227 h 10000"/>
              <a:gd name="connsiteX83" fmla="*/ 9503 w 10000"/>
              <a:gd name="connsiteY83" fmla="*/ 1098 h 10000"/>
              <a:gd name="connsiteX84" fmla="*/ 9489 w 10000"/>
              <a:gd name="connsiteY84" fmla="*/ 1015 h 10000"/>
              <a:gd name="connsiteX85" fmla="*/ 9454 w 10000"/>
              <a:gd name="connsiteY85" fmla="*/ 909 h 10000"/>
              <a:gd name="connsiteX86" fmla="*/ 9406 w 10000"/>
              <a:gd name="connsiteY86" fmla="*/ 773 h 10000"/>
              <a:gd name="connsiteX87" fmla="*/ 9351 w 10000"/>
              <a:gd name="connsiteY87" fmla="*/ 652 h 10000"/>
              <a:gd name="connsiteX88" fmla="*/ 9282 w 10000"/>
              <a:gd name="connsiteY88" fmla="*/ 530 h 10000"/>
              <a:gd name="connsiteX89" fmla="*/ 9206 w 10000"/>
              <a:gd name="connsiteY89" fmla="*/ 417 h 10000"/>
              <a:gd name="connsiteX90" fmla="*/ 9130 w 10000"/>
              <a:gd name="connsiteY90" fmla="*/ 333 h 10000"/>
              <a:gd name="connsiteX91" fmla="*/ 9047 w 10000"/>
              <a:gd name="connsiteY91" fmla="*/ 273 h 10000"/>
              <a:gd name="connsiteX92" fmla="*/ 8999 w 10000"/>
              <a:gd name="connsiteY92" fmla="*/ 250 h 10000"/>
              <a:gd name="connsiteX93" fmla="*/ 8930 w 10000"/>
              <a:gd name="connsiteY93" fmla="*/ 227 h 10000"/>
              <a:gd name="connsiteX94" fmla="*/ 8847 w 10000"/>
              <a:gd name="connsiteY94" fmla="*/ 197 h 10000"/>
              <a:gd name="connsiteX95" fmla="*/ 8757 w 10000"/>
              <a:gd name="connsiteY95" fmla="*/ 182 h 10000"/>
              <a:gd name="connsiteX96" fmla="*/ 8653 w 10000"/>
              <a:gd name="connsiteY96" fmla="*/ 159 h 10000"/>
              <a:gd name="connsiteX97" fmla="*/ 8529 w 10000"/>
              <a:gd name="connsiteY97" fmla="*/ 129 h 10000"/>
              <a:gd name="connsiteX98" fmla="*/ 8412 w 10000"/>
              <a:gd name="connsiteY98" fmla="*/ 106 h 10000"/>
              <a:gd name="connsiteX99" fmla="*/ 8287 w 10000"/>
              <a:gd name="connsiteY99" fmla="*/ 83 h 10000"/>
              <a:gd name="connsiteX100" fmla="*/ 8149 w 10000"/>
              <a:gd name="connsiteY100" fmla="*/ 61 h 10000"/>
              <a:gd name="connsiteX101" fmla="*/ 8025 w 10000"/>
              <a:gd name="connsiteY101" fmla="*/ 45 h 10000"/>
              <a:gd name="connsiteX102" fmla="*/ 7901 w 10000"/>
              <a:gd name="connsiteY102" fmla="*/ 23 h 10000"/>
              <a:gd name="connsiteX103" fmla="*/ 7783 w 10000"/>
              <a:gd name="connsiteY103" fmla="*/ 15 h 10000"/>
              <a:gd name="connsiteX104" fmla="*/ 7673 w 10000"/>
              <a:gd name="connsiteY104" fmla="*/ 8 h 10000"/>
              <a:gd name="connsiteX105" fmla="*/ 7569 w 10000"/>
              <a:gd name="connsiteY105" fmla="*/ 0 h 10000"/>
              <a:gd name="connsiteX106" fmla="*/ 7472 w 10000"/>
              <a:gd name="connsiteY106" fmla="*/ 0 h 10000"/>
              <a:gd name="connsiteX107" fmla="*/ 7403 w 10000"/>
              <a:gd name="connsiteY107" fmla="*/ 8 h 10000"/>
              <a:gd name="connsiteX108" fmla="*/ 7320 w 10000"/>
              <a:gd name="connsiteY108" fmla="*/ 15 h 10000"/>
              <a:gd name="connsiteX109" fmla="*/ 7203 w 10000"/>
              <a:gd name="connsiteY109" fmla="*/ 45 h 10000"/>
              <a:gd name="connsiteX110" fmla="*/ 7065 w 10000"/>
              <a:gd name="connsiteY110" fmla="*/ 68 h 10000"/>
              <a:gd name="connsiteX111" fmla="*/ 6906 w 10000"/>
              <a:gd name="connsiteY111" fmla="*/ 106 h 10000"/>
              <a:gd name="connsiteX112" fmla="*/ 6733 w 10000"/>
              <a:gd name="connsiteY112" fmla="*/ 144 h 10000"/>
              <a:gd name="connsiteX113" fmla="*/ 6540 w 10000"/>
              <a:gd name="connsiteY113" fmla="*/ 189 h 10000"/>
              <a:gd name="connsiteX114" fmla="*/ 6354 w 10000"/>
              <a:gd name="connsiteY114" fmla="*/ 242 h 10000"/>
              <a:gd name="connsiteX115" fmla="*/ 6146 w 10000"/>
              <a:gd name="connsiteY115" fmla="*/ 295 h 10000"/>
              <a:gd name="connsiteX116" fmla="*/ 5946 w 10000"/>
              <a:gd name="connsiteY116" fmla="*/ 348 h 10000"/>
              <a:gd name="connsiteX117" fmla="*/ 5746 w 10000"/>
              <a:gd name="connsiteY117" fmla="*/ 402 h 10000"/>
              <a:gd name="connsiteX118" fmla="*/ 5559 w 10000"/>
              <a:gd name="connsiteY118" fmla="*/ 455 h 10000"/>
              <a:gd name="connsiteX119" fmla="*/ 5380 w 10000"/>
              <a:gd name="connsiteY119" fmla="*/ 500 h 10000"/>
              <a:gd name="connsiteX120" fmla="*/ 5214 w 10000"/>
              <a:gd name="connsiteY120" fmla="*/ 538 h 10000"/>
              <a:gd name="connsiteX121" fmla="*/ 5069 w 10000"/>
              <a:gd name="connsiteY121" fmla="*/ 583 h 10000"/>
              <a:gd name="connsiteX122" fmla="*/ 4952 w 10000"/>
              <a:gd name="connsiteY122" fmla="*/ 621 h 10000"/>
              <a:gd name="connsiteX123" fmla="*/ 4862 w 10000"/>
              <a:gd name="connsiteY123" fmla="*/ 644 h 10000"/>
              <a:gd name="connsiteX124" fmla="*/ 4786 w 10000"/>
              <a:gd name="connsiteY124" fmla="*/ 674 h 10000"/>
              <a:gd name="connsiteX125" fmla="*/ 4696 w 10000"/>
              <a:gd name="connsiteY125" fmla="*/ 697 h 10000"/>
              <a:gd name="connsiteX126" fmla="*/ 4593 w 10000"/>
              <a:gd name="connsiteY126" fmla="*/ 735 h 10000"/>
              <a:gd name="connsiteX127" fmla="*/ 4489 w 10000"/>
              <a:gd name="connsiteY127" fmla="*/ 765 h 10000"/>
              <a:gd name="connsiteX128" fmla="*/ 4372 w 10000"/>
              <a:gd name="connsiteY128" fmla="*/ 803 h 10000"/>
              <a:gd name="connsiteX129" fmla="*/ 4254 w 10000"/>
              <a:gd name="connsiteY129" fmla="*/ 848 h 10000"/>
              <a:gd name="connsiteX130" fmla="*/ 4123 w 10000"/>
              <a:gd name="connsiteY130" fmla="*/ 886 h 10000"/>
              <a:gd name="connsiteX131" fmla="*/ 3999 w 10000"/>
              <a:gd name="connsiteY131" fmla="*/ 932 h 10000"/>
              <a:gd name="connsiteX132" fmla="*/ 3860 w 10000"/>
              <a:gd name="connsiteY132" fmla="*/ 985 h 10000"/>
              <a:gd name="connsiteX133" fmla="*/ 3729 w 10000"/>
              <a:gd name="connsiteY133" fmla="*/ 1030 h 10000"/>
              <a:gd name="connsiteX134" fmla="*/ 3591 w 10000"/>
              <a:gd name="connsiteY134" fmla="*/ 1091 h 10000"/>
              <a:gd name="connsiteX135" fmla="*/ 3460 w 10000"/>
              <a:gd name="connsiteY135" fmla="*/ 1144 h 10000"/>
              <a:gd name="connsiteX136" fmla="*/ 3329 w 10000"/>
              <a:gd name="connsiteY136" fmla="*/ 1205 h 10000"/>
              <a:gd name="connsiteX137" fmla="*/ 3198 w 10000"/>
              <a:gd name="connsiteY137" fmla="*/ 1265 h 10000"/>
              <a:gd name="connsiteX138" fmla="*/ 3073 w 10000"/>
              <a:gd name="connsiteY138" fmla="*/ 1326 h 10000"/>
              <a:gd name="connsiteX139" fmla="*/ 2956 w 10000"/>
              <a:gd name="connsiteY139" fmla="*/ 1394 h 10000"/>
              <a:gd name="connsiteX140" fmla="*/ 2742 w 10000"/>
              <a:gd name="connsiteY140" fmla="*/ 1515 h 10000"/>
              <a:gd name="connsiteX141" fmla="*/ 2541 w 10000"/>
              <a:gd name="connsiteY141" fmla="*/ 1644 h 10000"/>
              <a:gd name="connsiteX142" fmla="*/ 2376 w 10000"/>
              <a:gd name="connsiteY142" fmla="*/ 1742 h 10000"/>
              <a:gd name="connsiteX143" fmla="*/ 2217 w 10000"/>
              <a:gd name="connsiteY143" fmla="*/ 1848 h 10000"/>
              <a:gd name="connsiteX144" fmla="*/ 2079 w 10000"/>
              <a:gd name="connsiteY144" fmla="*/ 1939 h 10000"/>
              <a:gd name="connsiteX145" fmla="*/ 1968 w 10000"/>
              <a:gd name="connsiteY145" fmla="*/ 2023 h 10000"/>
              <a:gd name="connsiteX146" fmla="*/ 1865 w 10000"/>
              <a:gd name="connsiteY146" fmla="*/ 2106 h 10000"/>
              <a:gd name="connsiteX147" fmla="*/ 1789 w 10000"/>
              <a:gd name="connsiteY147" fmla="*/ 2182 h 10000"/>
              <a:gd name="connsiteX148" fmla="*/ 1706 w 10000"/>
              <a:gd name="connsiteY148" fmla="*/ 2250 h 10000"/>
              <a:gd name="connsiteX149" fmla="*/ 1630 w 10000"/>
              <a:gd name="connsiteY149" fmla="*/ 2311 h 10000"/>
              <a:gd name="connsiteX150" fmla="*/ 1547 w 10000"/>
              <a:gd name="connsiteY150" fmla="*/ 2364 h 10000"/>
              <a:gd name="connsiteX151" fmla="*/ 1471 w 10000"/>
              <a:gd name="connsiteY151" fmla="*/ 2409 h 10000"/>
              <a:gd name="connsiteX152" fmla="*/ 1395 w 10000"/>
              <a:gd name="connsiteY152" fmla="*/ 2447 h 10000"/>
              <a:gd name="connsiteX153" fmla="*/ 1340 w 10000"/>
              <a:gd name="connsiteY153" fmla="*/ 2470 h 10000"/>
              <a:gd name="connsiteX154" fmla="*/ 1312 w 10000"/>
              <a:gd name="connsiteY154" fmla="*/ 2485 h 10000"/>
              <a:gd name="connsiteX155" fmla="*/ 1291 w 10000"/>
              <a:gd name="connsiteY15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744 w 10000"/>
              <a:gd name="connsiteY19" fmla="*/ 9786 h 10000"/>
              <a:gd name="connsiteX20" fmla="*/ 3253 w 10000"/>
              <a:gd name="connsiteY20" fmla="*/ 9462 h 10000"/>
              <a:gd name="connsiteX21" fmla="*/ 3363 w 10000"/>
              <a:gd name="connsiteY21" fmla="*/ 9598 h 10000"/>
              <a:gd name="connsiteX22" fmla="*/ 3481 w 10000"/>
              <a:gd name="connsiteY22" fmla="*/ 9712 h 10000"/>
              <a:gd name="connsiteX23" fmla="*/ 3591 w 10000"/>
              <a:gd name="connsiteY23" fmla="*/ 9795 h 10000"/>
              <a:gd name="connsiteX24" fmla="*/ 3702 w 10000"/>
              <a:gd name="connsiteY24" fmla="*/ 9864 h 10000"/>
              <a:gd name="connsiteX25" fmla="*/ 3805 w 10000"/>
              <a:gd name="connsiteY25" fmla="*/ 9909 h 10000"/>
              <a:gd name="connsiteX26" fmla="*/ 3916 w 10000"/>
              <a:gd name="connsiteY26" fmla="*/ 9939 h 10000"/>
              <a:gd name="connsiteX27" fmla="*/ 4019 w 10000"/>
              <a:gd name="connsiteY27" fmla="*/ 9970 h 10000"/>
              <a:gd name="connsiteX28" fmla="*/ 4130 w 10000"/>
              <a:gd name="connsiteY28" fmla="*/ 9977 h 10000"/>
              <a:gd name="connsiteX29" fmla="*/ 4254 w 10000"/>
              <a:gd name="connsiteY29" fmla="*/ 9992 h 10000"/>
              <a:gd name="connsiteX30" fmla="*/ 4330 w 10000"/>
              <a:gd name="connsiteY30" fmla="*/ 10000 h 10000"/>
              <a:gd name="connsiteX31" fmla="*/ 4434 w 10000"/>
              <a:gd name="connsiteY31" fmla="*/ 9992 h 10000"/>
              <a:gd name="connsiteX32" fmla="*/ 4572 w 10000"/>
              <a:gd name="connsiteY32" fmla="*/ 9985 h 10000"/>
              <a:gd name="connsiteX33" fmla="*/ 4731 w 10000"/>
              <a:gd name="connsiteY33" fmla="*/ 9977 h 10000"/>
              <a:gd name="connsiteX34" fmla="*/ 4903 w 10000"/>
              <a:gd name="connsiteY34" fmla="*/ 9962 h 10000"/>
              <a:gd name="connsiteX35" fmla="*/ 5097 w 10000"/>
              <a:gd name="connsiteY35" fmla="*/ 9932 h 10000"/>
              <a:gd name="connsiteX36" fmla="*/ 5297 w 10000"/>
              <a:gd name="connsiteY36" fmla="*/ 9917 h 10000"/>
              <a:gd name="connsiteX37" fmla="*/ 5490 w 10000"/>
              <a:gd name="connsiteY37" fmla="*/ 9886 h 10000"/>
              <a:gd name="connsiteX38" fmla="*/ 5691 w 10000"/>
              <a:gd name="connsiteY38" fmla="*/ 9864 h 10000"/>
              <a:gd name="connsiteX39" fmla="*/ 5891 w 10000"/>
              <a:gd name="connsiteY39" fmla="*/ 9841 h 10000"/>
              <a:gd name="connsiteX40" fmla="*/ 6070 w 10000"/>
              <a:gd name="connsiteY40" fmla="*/ 9811 h 10000"/>
              <a:gd name="connsiteX41" fmla="*/ 6236 w 10000"/>
              <a:gd name="connsiteY41" fmla="*/ 9795 h 10000"/>
              <a:gd name="connsiteX42" fmla="*/ 6374 w 10000"/>
              <a:gd name="connsiteY42" fmla="*/ 9765 h 10000"/>
              <a:gd name="connsiteX43" fmla="*/ 6499 w 10000"/>
              <a:gd name="connsiteY43" fmla="*/ 9750 h 10000"/>
              <a:gd name="connsiteX44" fmla="*/ 6581 w 10000"/>
              <a:gd name="connsiteY44" fmla="*/ 9742 h 10000"/>
              <a:gd name="connsiteX45" fmla="*/ 6637 w 10000"/>
              <a:gd name="connsiteY45" fmla="*/ 9735 h 10000"/>
              <a:gd name="connsiteX46" fmla="*/ 6692 w 10000"/>
              <a:gd name="connsiteY46" fmla="*/ 9727 h 10000"/>
              <a:gd name="connsiteX47" fmla="*/ 6789 w 10000"/>
              <a:gd name="connsiteY47" fmla="*/ 9689 h 10000"/>
              <a:gd name="connsiteX48" fmla="*/ 6920 w 10000"/>
              <a:gd name="connsiteY48" fmla="*/ 9644 h 10000"/>
              <a:gd name="connsiteX49" fmla="*/ 7079 w 10000"/>
              <a:gd name="connsiteY49" fmla="*/ 9583 h 10000"/>
              <a:gd name="connsiteX50" fmla="*/ 7258 w 10000"/>
              <a:gd name="connsiteY50" fmla="*/ 9515 h 10000"/>
              <a:gd name="connsiteX51" fmla="*/ 7465 w 10000"/>
              <a:gd name="connsiteY51" fmla="*/ 9447 h 10000"/>
              <a:gd name="connsiteX52" fmla="*/ 7673 w 10000"/>
              <a:gd name="connsiteY52" fmla="*/ 9356 h 10000"/>
              <a:gd name="connsiteX53" fmla="*/ 7894 w 10000"/>
              <a:gd name="connsiteY53" fmla="*/ 9273 h 10000"/>
              <a:gd name="connsiteX54" fmla="*/ 8108 w 10000"/>
              <a:gd name="connsiteY54" fmla="*/ 9189 h 10000"/>
              <a:gd name="connsiteX55" fmla="*/ 8322 w 10000"/>
              <a:gd name="connsiteY55" fmla="*/ 9106 h 10000"/>
              <a:gd name="connsiteX56" fmla="*/ 8522 w 10000"/>
              <a:gd name="connsiteY56" fmla="*/ 9015 h 10000"/>
              <a:gd name="connsiteX57" fmla="*/ 8709 w 10000"/>
              <a:gd name="connsiteY57" fmla="*/ 8939 h 10000"/>
              <a:gd name="connsiteX58" fmla="*/ 8867 w 10000"/>
              <a:gd name="connsiteY58" fmla="*/ 8879 h 10000"/>
              <a:gd name="connsiteX59" fmla="*/ 8999 w 10000"/>
              <a:gd name="connsiteY59" fmla="*/ 8818 h 10000"/>
              <a:gd name="connsiteX60" fmla="*/ 9095 w 10000"/>
              <a:gd name="connsiteY60" fmla="*/ 8773 h 10000"/>
              <a:gd name="connsiteX61" fmla="*/ 9151 w 10000"/>
              <a:gd name="connsiteY61" fmla="*/ 8735 h 10000"/>
              <a:gd name="connsiteX62" fmla="*/ 9240 w 10000"/>
              <a:gd name="connsiteY62" fmla="*/ 8674 h 10000"/>
              <a:gd name="connsiteX63" fmla="*/ 9351 w 10000"/>
              <a:gd name="connsiteY63" fmla="*/ 8583 h 10000"/>
              <a:gd name="connsiteX64" fmla="*/ 9475 w 10000"/>
              <a:gd name="connsiteY64" fmla="*/ 8470 h 10000"/>
              <a:gd name="connsiteX65" fmla="*/ 9606 w 10000"/>
              <a:gd name="connsiteY65" fmla="*/ 8356 h 10000"/>
              <a:gd name="connsiteX66" fmla="*/ 9724 w 10000"/>
              <a:gd name="connsiteY66" fmla="*/ 8250 h 10000"/>
              <a:gd name="connsiteX67" fmla="*/ 9827 w 10000"/>
              <a:gd name="connsiteY67" fmla="*/ 8152 h 10000"/>
              <a:gd name="connsiteX68" fmla="*/ 9896 w 10000"/>
              <a:gd name="connsiteY68" fmla="*/ 8091 h 10000"/>
              <a:gd name="connsiteX69" fmla="*/ 9924 w 10000"/>
              <a:gd name="connsiteY69" fmla="*/ 8068 h 10000"/>
              <a:gd name="connsiteX70" fmla="*/ 10000 w 10000"/>
              <a:gd name="connsiteY70" fmla="*/ 7045 h 10000"/>
              <a:gd name="connsiteX71" fmla="*/ 9979 w 10000"/>
              <a:gd name="connsiteY71" fmla="*/ 6424 h 10000"/>
              <a:gd name="connsiteX72" fmla="*/ 9917 w 10000"/>
              <a:gd name="connsiteY72" fmla="*/ 5053 h 10000"/>
              <a:gd name="connsiteX73" fmla="*/ 9855 w 10000"/>
              <a:gd name="connsiteY73" fmla="*/ 3652 h 10000"/>
              <a:gd name="connsiteX74" fmla="*/ 9814 w 10000"/>
              <a:gd name="connsiteY74" fmla="*/ 2939 h 10000"/>
              <a:gd name="connsiteX75" fmla="*/ 9793 w 10000"/>
              <a:gd name="connsiteY75" fmla="*/ 2818 h 10000"/>
              <a:gd name="connsiteX76" fmla="*/ 9765 w 10000"/>
              <a:gd name="connsiteY76" fmla="*/ 2606 h 10000"/>
              <a:gd name="connsiteX77" fmla="*/ 9717 w 10000"/>
              <a:gd name="connsiteY77" fmla="*/ 2341 h 10000"/>
              <a:gd name="connsiteX78" fmla="*/ 9662 w 10000"/>
              <a:gd name="connsiteY78" fmla="*/ 2030 h 10000"/>
              <a:gd name="connsiteX79" fmla="*/ 9606 w 10000"/>
              <a:gd name="connsiteY79" fmla="*/ 1720 h 10000"/>
              <a:gd name="connsiteX80" fmla="*/ 9558 w 10000"/>
              <a:gd name="connsiteY80" fmla="*/ 1447 h 10000"/>
              <a:gd name="connsiteX81" fmla="*/ 9517 w 10000"/>
              <a:gd name="connsiteY81" fmla="*/ 1227 h 10000"/>
              <a:gd name="connsiteX82" fmla="*/ 9503 w 10000"/>
              <a:gd name="connsiteY82" fmla="*/ 1098 h 10000"/>
              <a:gd name="connsiteX83" fmla="*/ 9489 w 10000"/>
              <a:gd name="connsiteY83" fmla="*/ 1015 h 10000"/>
              <a:gd name="connsiteX84" fmla="*/ 9454 w 10000"/>
              <a:gd name="connsiteY84" fmla="*/ 909 h 10000"/>
              <a:gd name="connsiteX85" fmla="*/ 9406 w 10000"/>
              <a:gd name="connsiteY85" fmla="*/ 773 h 10000"/>
              <a:gd name="connsiteX86" fmla="*/ 9351 w 10000"/>
              <a:gd name="connsiteY86" fmla="*/ 652 h 10000"/>
              <a:gd name="connsiteX87" fmla="*/ 9282 w 10000"/>
              <a:gd name="connsiteY87" fmla="*/ 530 h 10000"/>
              <a:gd name="connsiteX88" fmla="*/ 9206 w 10000"/>
              <a:gd name="connsiteY88" fmla="*/ 417 h 10000"/>
              <a:gd name="connsiteX89" fmla="*/ 9130 w 10000"/>
              <a:gd name="connsiteY89" fmla="*/ 333 h 10000"/>
              <a:gd name="connsiteX90" fmla="*/ 9047 w 10000"/>
              <a:gd name="connsiteY90" fmla="*/ 273 h 10000"/>
              <a:gd name="connsiteX91" fmla="*/ 8999 w 10000"/>
              <a:gd name="connsiteY91" fmla="*/ 250 h 10000"/>
              <a:gd name="connsiteX92" fmla="*/ 8930 w 10000"/>
              <a:gd name="connsiteY92" fmla="*/ 227 h 10000"/>
              <a:gd name="connsiteX93" fmla="*/ 8847 w 10000"/>
              <a:gd name="connsiteY93" fmla="*/ 197 h 10000"/>
              <a:gd name="connsiteX94" fmla="*/ 8757 w 10000"/>
              <a:gd name="connsiteY94" fmla="*/ 182 h 10000"/>
              <a:gd name="connsiteX95" fmla="*/ 8653 w 10000"/>
              <a:gd name="connsiteY95" fmla="*/ 159 h 10000"/>
              <a:gd name="connsiteX96" fmla="*/ 8529 w 10000"/>
              <a:gd name="connsiteY96" fmla="*/ 129 h 10000"/>
              <a:gd name="connsiteX97" fmla="*/ 8412 w 10000"/>
              <a:gd name="connsiteY97" fmla="*/ 106 h 10000"/>
              <a:gd name="connsiteX98" fmla="*/ 8287 w 10000"/>
              <a:gd name="connsiteY98" fmla="*/ 83 h 10000"/>
              <a:gd name="connsiteX99" fmla="*/ 8149 w 10000"/>
              <a:gd name="connsiteY99" fmla="*/ 61 h 10000"/>
              <a:gd name="connsiteX100" fmla="*/ 8025 w 10000"/>
              <a:gd name="connsiteY100" fmla="*/ 45 h 10000"/>
              <a:gd name="connsiteX101" fmla="*/ 7901 w 10000"/>
              <a:gd name="connsiteY101" fmla="*/ 23 h 10000"/>
              <a:gd name="connsiteX102" fmla="*/ 7783 w 10000"/>
              <a:gd name="connsiteY102" fmla="*/ 15 h 10000"/>
              <a:gd name="connsiteX103" fmla="*/ 7673 w 10000"/>
              <a:gd name="connsiteY103" fmla="*/ 8 h 10000"/>
              <a:gd name="connsiteX104" fmla="*/ 7569 w 10000"/>
              <a:gd name="connsiteY104" fmla="*/ 0 h 10000"/>
              <a:gd name="connsiteX105" fmla="*/ 7472 w 10000"/>
              <a:gd name="connsiteY105" fmla="*/ 0 h 10000"/>
              <a:gd name="connsiteX106" fmla="*/ 7403 w 10000"/>
              <a:gd name="connsiteY106" fmla="*/ 8 h 10000"/>
              <a:gd name="connsiteX107" fmla="*/ 7320 w 10000"/>
              <a:gd name="connsiteY107" fmla="*/ 15 h 10000"/>
              <a:gd name="connsiteX108" fmla="*/ 7203 w 10000"/>
              <a:gd name="connsiteY108" fmla="*/ 45 h 10000"/>
              <a:gd name="connsiteX109" fmla="*/ 7065 w 10000"/>
              <a:gd name="connsiteY109" fmla="*/ 68 h 10000"/>
              <a:gd name="connsiteX110" fmla="*/ 6906 w 10000"/>
              <a:gd name="connsiteY110" fmla="*/ 106 h 10000"/>
              <a:gd name="connsiteX111" fmla="*/ 6733 w 10000"/>
              <a:gd name="connsiteY111" fmla="*/ 144 h 10000"/>
              <a:gd name="connsiteX112" fmla="*/ 6540 w 10000"/>
              <a:gd name="connsiteY112" fmla="*/ 189 h 10000"/>
              <a:gd name="connsiteX113" fmla="*/ 6354 w 10000"/>
              <a:gd name="connsiteY113" fmla="*/ 242 h 10000"/>
              <a:gd name="connsiteX114" fmla="*/ 6146 w 10000"/>
              <a:gd name="connsiteY114" fmla="*/ 295 h 10000"/>
              <a:gd name="connsiteX115" fmla="*/ 5946 w 10000"/>
              <a:gd name="connsiteY115" fmla="*/ 348 h 10000"/>
              <a:gd name="connsiteX116" fmla="*/ 5746 w 10000"/>
              <a:gd name="connsiteY116" fmla="*/ 402 h 10000"/>
              <a:gd name="connsiteX117" fmla="*/ 5559 w 10000"/>
              <a:gd name="connsiteY117" fmla="*/ 455 h 10000"/>
              <a:gd name="connsiteX118" fmla="*/ 5380 w 10000"/>
              <a:gd name="connsiteY118" fmla="*/ 500 h 10000"/>
              <a:gd name="connsiteX119" fmla="*/ 5214 w 10000"/>
              <a:gd name="connsiteY119" fmla="*/ 538 h 10000"/>
              <a:gd name="connsiteX120" fmla="*/ 5069 w 10000"/>
              <a:gd name="connsiteY120" fmla="*/ 583 h 10000"/>
              <a:gd name="connsiteX121" fmla="*/ 4952 w 10000"/>
              <a:gd name="connsiteY121" fmla="*/ 621 h 10000"/>
              <a:gd name="connsiteX122" fmla="*/ 4862 w 10000"/>
              <a:gd name="connsiteY122" fmla="*/ 644 h 10000"/>
              <a:gd name="connsiteX123" fmla="*/ 4786 w 10000"/>
              <a:gd name="connsiteY123" fmla="*/ 674 h 10000"/>
              <a:gd name="connsiteX124" fmla="*/ 4696 w 10000"/>
              <a:gd name="connsiteY124" fmla="*/ 697 h 10000"/>
              <a:gd name="connsiteX125" fmla="*/ 4593 w 10000"/>
              <a:gd name="connsiteY125" fmla="*/ 735 h 10000"/>
              <a:gd name="connsiteX126" fmla="*/ 4489 w 10000"/>
              <a:gd name="connsiteY126" fmla="*/ 765 h 10000"/>
              <a:gd name="connsiteX127" fmla="*/ 4372 w 10000"/>
              <a:gd name="connsiteY127" fmla="*/ 803 h 10000"/>
              <a:gd name="connsiteX128" fmla="*/ 4254 w 10000"/>
              <a:gd name="connsiteY128" fmla="*/ 848 h 10000"/>
              <a:gd name="connsiteX129" fmla="*/ 4123 w 10000"/>
              <a:gd name="connsiteY129" fmla="*/ 886 h 10000"/>
              <a:gd name="connsiteX130" fmla="*/ 3999 w 10000"/>
              <a:gd name="connsiteY130" fmla="*/ 932 h 10000"/>
              <a:gd name="connsiteX131" fmla="*/ 3860 w 10000"/>
              <a:gd name="connsiteY131" fmla="*/ 985 h 10000"/>
              <a:gd name="connsiteX132" fmla="*/ 3729 w 10000"/>
              <a:gd name="connsiteY132" fmla="*/ 1030 h 10000"/>
              <a:gd name="connsiteX133" fmla="*/ 3591 w 10000"/>
              <a:gd name="connsiteY133" fmla="*/ 1091 h 10000"/>
              <a:gd name="connsiteX134" fmla="*/ 3460 w 10000"/>
              <a:gd name="connsiteY134" fmla="*/ 1144 h 10000"/>
              <a:gd name="connsiteX135" fmla="*/ 3329 w 10000"/>
              <a:gd name="connsiteY135" fmla="*/ 1205 h 10000"/>
              <a:gd name="connsiteX136" fmla="*/ 3198 w 10000"/>
              <a:gd name="connsiteY136" fmla="*/ 1265 h 10000"/>
              <a:gd name="connsiteX137" fmla="*/ 3073 w 10000"/>
              <a:gd name="connsiteY137" fmla="*/ 1326 h 10000"/>
              <a:gd name="connsiteX138" fmla="*/ 2956 w 10000"/>
              <a:gd name="connsiteY138" fmla="*/ 1394 h 10000"/>
              <a:gd name="connsiteX139" fmla="*/ 2742 w 10000"/>
              <a:gd name="connsiteY139" fmla="*/ 1515 h 10000"/>
              <a:gd name="connsiteX140" fmla="*/ 2541 w 10000"/>
              <a:gd name="connsiteY140" fmla="*/ 1644 h 10000"/>
              <a:gd name="connsiteX141" fmla="*/ 2376 w 10000"/>
              <a:gd name="connsiteY141" fmla="*/ 1742 h 10000"/>
              <a:gd name="connsiteX142" fmla="*/ 2217 w 10000"/>
              <a:gd name="connsiteY142" fmla="*/ 1848 h 10000"/>
              <a:gd name="connsiteX143" fmla="*/ 2079 w 10000"/>
              <a:gd name="connsiteY143" fmla="*/ 1939 h 10000"/>
              <a:gd name="connsiteX144" fmla="*/ 1968 w 10000"/>
              <a:gd name="connsiteY144" fmla="*/ 2023 h 10000"/>
              <a:gd name="connsiteX145" fmla="*/ 1865 w 10000"/>
              <a:gd name="connsiteY145" fmla="*/ 2106 h 10000"/>
              <a:gd name="connsiteX146" fmla="*/ 1789 w 10000"/>
              <a:gd name="connsiteY146" fmla="*/ 2182 h 10000"/>
              <a:gd name="connsiteX147" fmla="*/ 1706 w 10000"/>
              <a:gd name="connsiteY147" fmla="*/ 2250 h 10000"/>
              <a:gd name="connsiteX148" fmla="*/ 1630 w 10000"/>
              <a:gd name="connsiteY148" fmla="*/ 2311 h 10000"/>
              <a:gd name="connsiteX149" fmla="*/ 1547 w 10000"/>
              <a:gd name="connsiteY149" fmla="*/ 2364 h 10000"/>
              <a:gd name="connsiteX150" fmla="*/ 1471 w 10000"/>
              <a:gd name="connsiteY150" fmla="*/ 2409 h 10000"/>
              <a:gd name="connsiteX151" fmla="*/ 1395 w 10000"/>
              <a:gd name="connsiteY151" fmla="*/ 2447 h 10000"/>
              <a:gd name="connsiteX152" fmla="*/ 1340 w 10000"/>
              <a:gd name="connsiteY152" fmla="*/ 2470 h 10000"/>
              <a:gd name="connsiteX153" fmla="*/ 1312 w 10000"/>
              <a:gd name="connsiteY153" fmla="*/ 2485 h 10000"/>
              <a:gd name="connsiteX154" fmla="*/ 1291 w 10000"/>
              <a:gd name="connsiteY15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44 w 10000"/>
              <a:gd name="connsiteY18" fmla="*/ 9786 h 10000"/>
              <a:gd name="connsiteX19" fmla="*/ 3253 w 10000"/>
              <a:gd name="connsiteY19" fmla="*/ 9462 h 10000"/>
              <a:gd name="connsiteX20" fmla="*/ 3363 w 10000"/>
              <a:gd name="connsiteY20" fmla="*/ 9598 h 10000"/>
              <a:gd name="connsiteX21" fmla="*/ 3481 w 10000"/>
              <a:gd name="connsiteY21" fmla="*/ 9712 h 10000"/>
              <a:gd name="connsiteX22" fmla="*/ 3591 w 10000"/>
              <a:gd name="connsiteY22" fmla="*/ 9795 h 10000"/>
              <a:gd name="connsiteX23" fmla="*/ 3702 w 10000"/>
              <a:gd name="connsiteY23" fmla="*/ 9864 h 10000"/>
              <a:gd name="connsiteX24" fmla="*/ 3805 w 10000"/>
              <a:gd name="connsiteY24" fmla="*/ 9909 h 10000"/>
              <a:gd name="connsiteX25" fmla="*/ 3916 w 10000"/>
              <a:gd name="connsiteY25" fmla="*/ 9939 h 10000"/>
              <a:gd name="connsiteX26" fmla="*/ 4019 w 10000"/>
              <a:gd name="connsiteY26" fmla="*/ 9970 h 10000"/>
              <a:gd name="connsiteX27" fmla="*/ 4130 w 10000"/>
              <a:gd name="connsiteY27" fmla="*/ 9977 h 10000"/>
              <a:gd name="connsiteX28" fmla="*/ 4254 w 10000"/>
              <a:gd name="connsiteY28" fmla="*/ 9992 h 10000"/>
              <a:gd name="connsiteX29" fmla="*/ 4330 w 10000"/>
              <a:gd name="connsiteY29" fmla="*/ 10000 h 10000"/>
              <a:gd name="connsiteX30" fmla="*/ 4434 w 10000"/>
              <a:gd name="connsiteY30" fmla="*/ 9992 h 10000"/>
              <a:gd name="connsiteX31" fmla="*/ 4572 w 10000"/>
              <a:gd name="connsiteY31" fmla="*/ 9985 h 10000"/>
              <a:gd name="connsiteX32" fmla="*/ 4731 w 10000"/>
              <a:gd name="connsiteY32" fmla="*/ 9977 h 10000"/>
              <a:gd name="connsiteX33" fmla="*/ 4903 w 10000"/>
              <a:gd name="connsiteY33" fmla="*/ 9962 h 10000"/>
              <a:gd name="connsiteX34" fmla="*/ 5097 w 10000"/>
              <a:gd name="connsiteY34" fmla="*/ 9932 h 10000"/>
              <a:gd name="connsiteX35" fmla="*/ 5297 w 10000"/>
              <a:gd name="connsiteY35" fmla="*/ 9917 h 10000"/>
              <a:gd name="connsiteX36" fmla="*/ 5490 w 10000"/>
              <a:gd name="connsiteY36" fmla="*/ 9886 h 10000"/>
              <a:gd name="connsiteX37" fmla="*/ 5691 w 10000"/>
              <a:gd name="connsiteY37" fmla="*/ 9864 h 10000"/>
              <a:gd name="connsiteX38" fmla="*/ 5891 w 10000"/>
              <a:gd name="connsiteY38" fmla="*/ 9841 h 10000"/>
              <a:gd name="connsiteX39" fmla="*/ 6070 w 10000"/>
              <a:gd name="connsiteY39" fmla="*/ 9811 h 10000"/>
              <a:gd name="connsiteX40" fmla="*/ 6236 w 10000"/>
              <a:gd name="connsiteY40" fmla="*/ 9795 h 10000"/>
              <a:gd name="connsiteX41" fmla="*/ 6374 w 10000"/>
              <a:gd name="connsiteY41" fmla="*/ 9765 h 10000"/>
              <a:gd name="connsiteX42" fmla="*/ 6499 w 10000"/>
              <a:gd name="connsiteY42" fmla="*/ 9750 h 10000"/>
              <a:gd name="connsiteX43" fmla="*/ 6581 w 10000"/>
              <a:gd name="connsiteY43" fmla="*/ 9742 h 10000"/>
              <a:gd name="connsiteX44" fmla="*/ 6637 w 10000"/>
              <a:gd name="connsiteY44" fmla="*/ 9735 h 10000"/>
              <a:gd name="connsiteX45" fmla="*/ 6692 w 10000"/>
              <a:gd name="connsiteY45" fmla="*/ 9727 h 10000"/>
              <a:gd name="connsiteX46" fmla="*/ 6789 w 10000"/>
              <a:gd name="connsiteY46" fmla="*/ 9689 h 10000"/>
              <a:gd name="connsiteX47" fmla="*/ 6920 w 10000"/>
              <a:gd name="connsiteY47" fmla="*/ 9644 h 10000"/>
              <a:gd name="connsiteX48" fmla="*/ 7079 w 10000"/>
              <a:gd name="connsiteY48" fmla="*/ 9583 h 10000"/>
              <a:gd name="connsiteX49" fmla="*/ 7258 w 10000"/>
              <a:gd name="connsiteY49" fmla="*/ 9515 h 10000"/>
              <a:gd name="connsiteX50" fmla="*/ 7465 w 10000"/>
              <a:gd name="connsiteY50" fmla="*/ 9447 h 10000"/>
              <a:gd name="connsiteX51" fmla="*/ 7673 w 10000"/>
              <a:gd name="connsiteY51" fmla="*/ 9356 h 10000"/>
              <a:gd name="connsiteX52" fmla="*/ 7894 w 10000"/>
              <a:gd name="connsiteY52" fmla="*/ 9273 h 10000"/>
              <a:gd name="connsiteX53" fmla="*/ 8108 w 10000"/>
              <a:gd name="connsiteY53" fmla="*/ 9189 h 10000"/>
              <a:gd name="connsiteX54" fmla="*/ 8322 w 10000"/>
              <a:gd name="connsiteY54" fmla="*/ 9106 h 10000"/>
              <a:gd name="connsiteX55" fmla="*/ 8522 w 10000"/>
              <a:gd name="connsiteY55" fmla="*/ 9015 h 10000"/>
              <a:gd name="connsiteX56" fmla="*/ 8709 w 10000"/>
              <a:gd name="connsiteY56" fmla="*/ 8939 h 10000"/>
              <a:gd name="connsiteX57" fmla="*/ 8867 w 10000"/>
              <a:gd name="connsiteY57" fmla="*/ 8879 h 10000"/>
              <a:gd name="connsiteX58" fmla="*/ 8999 w 10000"/>
              <a:gd name="connsiteY58" fmla="*/ 8818 h 10000"/>
              <a:gd name="connsiteX59" fmla="*/ 9095 w 10000"/>
              <a:gd name="connsiteY59" fmla="*/ 8773 h 10000"/>
              <a:gd name="connsiteX60" fmla="*/ 9151 w 10000"/>
              <a:gd name="connsiteY60" fmla="*/ 8735 h 10000"/>
              <a:gd name="connsiteX61" fmla="*/ 9240 w 10000"/>
              <a:gd name="connsiteY61" fmla="*/ 8674 h 10000"/>
              <a:gd name="connsiteX62" fmla="*/ 9351 w 10000"/>
              <a:gd name="connsiteY62" fmla="*/ 8583 h 10000"/>
              <a:gd name="connsiteX63" fmla="*/ 9475 w 10000"/>
              <a:gd name="connsiteY63" fmla="*/ 8470 h 10000"/>
              <a:gd name="connsiteX64" fmla="*/ 9606 w 10000"/>
              <a:gd name="connsiteY64" fmla="*/ 8356 h 10000"/>
              <a:gd name="connsiteX65" fmla="*/ 9724 w 10000"/>
              <a:gd name="connsiteY65" fmla="*/ 8250 h 10000"/>
              <a:gd name="connsiteX66" fmla="*/ 9827 w 10000"/>
              <a:gd name="connsiteY66" fmla="*/ 8152 h 10000"/>
              <a:gd name="connsiteX67" fmla="*/ 9896 w 10000"/>
              <a:gd name="connsiteY67" fmla="*/ 8091 h 10000"/>
              <a:gd name="connsiteX68" fmla="*/ 9924 w 10000"/>
              <a:gd name="connsiteY68" fmla="*/ 8068 h 10000"/>
              <a:gd name="connsiteX69" fmla="*/ 10000 w 10000"/>
              <a:gd name="connsiteY69" fmla="*/ 7045 h 10000"/>
              <a:gd name="connsiteX70" fmla="*/ 9979 w 10000"/>
              <a:gd name="connsiteY70" fmla="*/ 6424 h 10000"/>
              <a:gd name="connsiteX71" fmla="*/ 9917 w 10000"/>
              <a:gd name="connsiteY71" fmla="*/ 5053 h 10000"/>
              <a:gd name="connsiteX72" fmla="*/ 9855 w 10000"/>
              <a:gd name="connsiteY72" fmla="*/ 3652 h 10000"/>
              <a:gd name="connsiteX73" fmla="*/ 9814 w 10000"/>
              <a:gd name="connsiteY73" fmla="*/ 2939 h 10000"/>
              <a:gd name="connsiteX74" fmla="*/ 9793 w 10000"/>
              <a:gd name="connsiteY74" fmla="*/ 2818 h 10000"/>
              <a:gd name="connsiteX75" fmla="*/ 9765 w 10000"/>
              <a:gd name="connsiteY75" fmla="*/ 2606 h 10000"/>
              <a:gd name="connsiteX76" fmla="*/ 9717 w 10000"/>
              <a:gd name="connsiteY76" fmla="*/ 2341 h 10000"/>
              <a:gd name="connsiteX77" fmla="*/ 9662 w 10000"/>
              <a:gd name="connsiteY77" fmla="*/ 2030 h 10000"/>
              <a:gd name="connsiteX78" fmla="*/ 9606 w 10000"/>
              <a:gd name="connsiteY78" fmla="*/ 1720 h 10000"/>
              <a:gd name="connsiteX79" fmla="*/ 9558 w 10000"/>
              <a:gd name="connsiteY79" fmla="*/ 1447 h 10000"/>
              <a:gd name="connsiteX80" fmla="*/ 9517 w 10000"/>
              <a:gd name="connsiteY80" fmla="*/ 1227 h 10000"/>
              <a:gd name="connsiteX81" fmla="*/ 9503 w 10000"/>
              <a:gd name="connsiteY81" fmla="*/ 1098 h 10000"/>
              <a:gd name="connsiteX82" fmla="*/ 9489 w 10000"/>
              <a:gd name="connsiteY82" fmla="*/ 1015 h 10000"/>
              <a:gd name="connsiteX83" fmla="*/ 9454 w 10000"/>
              <a:gd name="connsiteY83" fmla="*/ 909 h 10000"/>
              <a:gd name="connsiteX84" fmla="*/ 9406 w 10000"/>
              <a:gd name="connsiteY84" fmla="*/ 773 h 10000"/>
              <a:gd name="connsiteX85" fmla="*/ 9351 w 10000"/>
              <a:gd name="connsiteY85" fmla="*/ 652 h 10000"/>
              <a:gd name="connsiteX86" fmla="*/ 9282 w 10000"/>
              <a:gd name="connsiteY86" fmla="*/ 530 h 10000"/>
              <a:gd name="connsiteX87" fmla="*/ 9206 w 10000"/>
              <a:gd name="connsiteY87" fmla="*/ 417 h 10000"/>
              <a:gd name="connsiteX88" fmla="*/ 9130 w 10000"/>
              <a:gd name="connsiteY88" fmla="*/ 333 h 10000"/>
              <a:gd name="connsiteX89" fmla="*/ 9047 w 10000"/>
              <a:gd name="connsiteY89" fmla="*/ 273 h 10000"/>
              <a:gd name="connsiteX90" fmla="*/ 8999 w 10000"/>
              <a:gd name="connsiteY90" fmla="*/ 250 h 10000"/>
              <a:gd name="connsiteX91" fmla="*/ 8930 w 10000"/>
              <a:gd name="connsiteY91" fmla="*/ 227 h 10000"/>
              <a:gd name="connsiteX92" fmla="*/ 8847 w 10000"/>
              <a:gd name="connsiteY92" fmla="*/ 197 h 10000"/>
              <a:gd name="connsiteX93" fmla="*/ 8757 w 10000"/>
              <a:gd name="connsiteY93" fmla="*/ 182 h 10000"/>
              <a:gd name="connsiteX94" fmla="*/ 8653 w 10000"/>
              <a:gd name="connsiteY94" fmla="*/ 159 h 10000"/>
              <a:gd name="connsiteX95" fmla="*/ 8529 w 10000"/>
              <a:gd name="connsiteY95" fmla="*/ 129 h 10000"/>
              <a:gd name="connsiteX96" fmla="*/ 8412 w 10000"/>
              <a:gd name="connsiteY96" fmla="*/ 106 h 10000"/>
              <a:gd name="connsiteX97" fmla="*/ 8287 w 10000"/>
              <a:gd name="connsiteY97" fmla="*/ 83 h 10000"/>
              <a:gd name="connsiteX98" fmla="*/ 8149 w 10000"/>
              <a:gd name="connsiteY98" fmla="*/ 61 h 10000"/>
              <a:gd name="connsiteX99" fmla="*/ 8025 w 10000"/>
              <a:gd name="connsiteY99" fmla="*/ 45 h 10000"/>
              <a:gd name="connsiteX100" fmla="*/ 7901 w 10000"/>
              <a:gd name="connsiteY100" fmla="*/ 23 h 10000"/>
              <a:gd name="connsiteX101" fmla="*/ 7783 w 10000"/>
              <a:gd name="connsiteY101" fmla="*/ 15 h 10000"/>
              <a:gd name="connsiteX102" fmla="*/ 7673 w 10000"/>
              <a:gd name="connsiteY102" fmla="*/ 8 h 10000"/>
              <a:gd name="connsiteX103" fmla="*/ 7569 w 10000"/>
              <a:gd name="connsiteY103" fmla="*/ 0 h 10000"/>
              <a:gd name="connsiteX104" fmla="*/ 7472 w 10000"/>
              <a:gd name="connsiteY104" fmla="*/ 0 h 10000"/>
              <a:gd name="connsiteX105" fmla="*/ 7403 w 10000"/>
              <a:gd name="connsiteY105" fmla="*/ 8 h 10000"/>
              <a:gd name="connsiteX106" fmla="*/ 7320 w 10000"/>
              <a:gd name="connsiteY106" fmla="*/ 15 h 10000"/>
              <a:gd name="connsiteX107" fmla="*/ 7203 w 10000"/>
              <a:gd name="connsiteY107" fmla="*/ 45 h 10000"/>
              <a:gd name="connsiteX108" fmla="*/ 7065 w 10000"/>
              <a:gd name="connsiteY108" fmla="*/ 68 h 10000"/>
              <a:gd name="connsiteX109" fmla="*/ 6906 w 10000"/>
              <a:gd name="connsiteY109" fmla="*/ 106 h 10000"/>
              <a:gd name="connsiteX110" fmla="*/ 6733 w 10000"/>
              <a:gd name="connsiteY110" fmla="*/ 144 h 10000"/>
              <a:gd name="connsiteX111" fmla="*/ 6540 w 10000"/>
              <a:gd name="connsiteY111" fmla="*/ 189 h 10000"/>
              <a:gd name="connsiteX112" fmla="*/ 6354 w 10000"/>
              <a:gd name="connsiteY112" fmla="*/ 242 h 10000"/>
              <a:gd name="connsiteX113" fmla="*/ 6146 w 10000"/>
              <a:gd name="connsiteY113" fmla="*/ 295 h 10000"/>
              <a:gd name="connsiteX114" fmla="*/ 5946 w 10000"/>
              <a:gd name="connsiteY114" fmla="*/ 348 h 10000"/>
              <a:gd name="connsiteX115" fmla="*/ 5746 w 10000"/>
              <a:gd name="connsiteY115" fmla="*/ 402 h 10000"/>
              <a:gd name="connsiteX116" fmla="*/ 5559 w 10000"/>
              <a:gd name="connsiteY116" fmla="*/ 455 h 10000"/>
              <a:gd name="connsiteX117" fmla="*/ 5380 w 10000"/>
              <a:gd name="connsiteY117" fmla="*/ 500 h 10000"/>
              <a:gd name="connsiteX118" fmla="*/ 5214 w 10000"/>
              <a:gd name="connsiteY118" fmla="*/ 538 h 10000"/>
              <a:gd name="connsiteX119" fmla="*/ 5069 w 10000"/>
              <a:gd name="connsiteY119" fmla="*/ 583 h 10000"/>
              <a:gd name="connsiteX120" fmla="*/ 4952 w 10000"/>
              <a:gd name="connsiteY120" fmla="*/ 621 h 10000"/>
              <a:gd name="connsiteX121" fmla="*/ 4862 w 10000"/>
              <a:gd name="connsiteY121" fmla="*/ 644 h 10000"/>
              <a:gd name="connsiteX122" fmla="*/ 4786 w 10000"/>
              <a:gd name="connsiteY122" fmla="*/ 674 h 10000"/>
              <a:gd name="connsiteX123" fmla="*/ 4696 w 10000"/>
              <a:gd name="connsiteY123" fmla="*/ 697 h 10000"/>
              <a:gd name="connsiteX124" fmla="*/ 4593 w 10000"/>
              <a:gd name="connsiteY124" fmla="*/ 735 h 10000"/>
              <a:gd name="connsiteX125" fmla="*/ 4489 w 10000"/>
              <a:gd name="connsiteY125" fmla="*/ 765 h 10000"/>
              <a:gd name="connsiteX126" fmla="*/ 4372 w 10000"/>
              <a:gd name="connsiteY126" fmla="*/ 803 h 10000"/>
              <a:gd name="connsiteX127" fmla="*/ 4254 w 10000"/>
              <a:gd name="connsiteY127" fmla="*/ 848 h 10000"/>
              <a:gd name="connsiteX128" fmla="*/ 4123 w 10000"/>
              <a:gd name="connsiteY128" fmla="*/ 886 h 10000"/>
              <a:gd name="connsiteX129" fmla="*/ 3999 w 10000"/>
              <a:gd name="connsiteY129" fmla="*/ 932 h 10000"/>
              <a:gd name="connsiteX130" fmla="*/ 3860 w 10000"/>
              <a:gd name="connsiteY130" fmla="*/ 985 h 10000"/>
              <a:gd name="connsiteX131" fmla="*/ 3729 w 10000"/>
              <a:gd name="connsiteY131" fmla="*/ 1030 h 10000"/>
              <a:gd name="connsiteX132" fmla="*/ 3591 w 10000"/>
              <a:gd name="connsiteY132" fmla="*/ 1091 h 10000"/>
              <a:gd name="connsiteX133" fmla="*/ 3460 w 10000"/>
              <a:gd name="connsiteY133" fmla="*/ 1144 h 10000"/>
              <a:gd name="connsiteX134" fmla="*/ 3329 w 10000"/>
              <a:gd name="connsiteY134" fmla="*/ 1205 h 10000"/>
              <a:gd name="connsiteX135" fmla="*/ 3198 w 10000"/>
              <a:gd name="connsiteY135" fmla="*/ 1265 h 10000"/>
              <a:gd name="connsiteX136" fmla="*/ 3073 w 10000"/>
              <a:gd name="connsiteY136" fmla="*/ 1326 h 10000"/>
              <a:gd name="connsiteX137" fmla="*/ 2956 w 10000"/>
              <a:gd name="connsiteY137" fmla="*/ 1394 h 10000"/>
              <a:gd name="connsiteX138" fmla="*/ 2742 w 10000"/>
              <a:gd name="connsiteY138" fmla="*/ 1515 h 10000"/>
              <a:gd name="connsiteX139" fmla="*/ 2541 w 10000"/>
              <a:gd name="connsiteY139" fmla="*/ 1644 h 10000"/>
              <a:gd name="connsiteX140" fmla="*/ 2376 w 10000"/>
              <a:gd name="connsiteY140" fmla="*/ 1742 h 10000"/>
              <a:gd name="connsiteX141" fmla="*/ 2217 w 10000"/>
              <a:gd name="connsiteY141" fmla="*/ 1848 h 10000"/>
              <a:gd name="connsiteX142" fmla="*/ 2079 w 10000"/>
              <a:gd name="connsiteY142" fmla="*/ 1939 h 10000"/>
              <a:gd name="connsiteX143" fmla="*/ 1968 w 10000"/>
              <a:gd name="connsiteY143" fmla="*/ 2023 h 10000"/>
              <a:gd name="connsiteX144" fmla="*/ 1865 w 10000"/>
              <a:gd name="connsiteY144" fmla="*/ 2106 h 10000"/>
              <a:gd name="connsiteX145" fmla="*/ 1789 w 10000"/>
              <a:gd name="connsiteY145" fmla="*/ 2182 h 10000"/>
              <a:gd name="connsiteX146" fmla="*/ 1706 w 10000"/>
              <a:gd name="connsiteY146" fmla="*/ 2250 h 10000"/>
              <a:gd name="connsiteX147" fmla="*/ 1630 w 10000"/>
              <a:gd name="connsiteY147" fmla="*/ 2311 h 10000"/>
              <a:gd name="connsiteX148" fmla="*/ 1547 w 10000"/>
              <a:gd name="connsiteY148" fmla="*/ 2364 h 10000"/>
              <a:gd name="connsiteX149" fmla="*/ 1471 w 10000"/>
              <a:gd name="connsiteY149" fmla="*/ 2409 h 10000"/>
              <a:gd name="connsiteX150" fmla="*/ 1395 w 10000"/>
              <a:gd name="connsiteY150" fmla="*/ 2447 h 10000"/>
              <a:gd name="connsiteX151" fmla="*/ 1340 w 10000"/>
              <a:gd name="connsiteY151" fmla="*/ 2470 h 10000"/>
              <a:gd name="connsiteX152" fmla="*/ 1312 w 10000"/>
              <a:gd name="connsiteY152" fmla="*/ 2485 h 10000"/>
              <a:gd name="connsiteX153" fmla="*/ 1291 w 10000"/>
              <a:gd name="connsiteY15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744 w 10000"/>
              <a:gd name="connsiteY17" fmla="*/ 9786 h 10000"/>
              <a:gd name="connsiteX18" fmla="*/ 3253 w 10000"/>
              <a:gd name="connsiteY18" fmla="*/ 9462 h 10000"/>
              <a:gd name="connsiteX19" fmla="*/ 3363 w 10000"/>
              <a:gd name="connsiteY19" fmla="*/ 9598 h 10000"/>
              <a:gd name="connsiteX20" fmla="*/ 3481 w 10000"/>
              <a:gd name="connsiteY20" fmla="*/ 9712 h 10000"/>
              <a:gd name="connsiteX21" fmla="*/ 3591 w 10000"/>
              <a:gd name="connsiteY21" fmla="*/ 9795 h 10000"/>
              <a:gd name="connsiteX22" fmla="*/ 3702 w 10000"/>
              <a:gd name="connsiteY22" fmla="*/ 9864 h 10000"/>
              <a:gd name="connsiteX23" fmla="*/ 3805 w 10000"/>
              <a:gd name="connsiteY23" fmla="*/ 9909 h 10000"/>
              <a:gd name="connsiteX24" fmla="*/ 3916 w 10000"/>
              <a:gd name="connsiteY24" fmla="*/ 9939 h 10000"/>
              <a:gd name="connsiteX25" fmla="*/ 4019 w 10000"/>
              <a:gd name="connsiteY25" fmla="*/ 9970 h 10000"/>
              <a:gd name="connsiteX26" fmla="*/ 4130 w 10000"/>
              <a:gd name="connsiteY26" fmla="*/ 9977 h 10000"/>
              <a:gd name="connsiteX27" fmla="*/ 4254 w 10000"/>
              <a:gd name="connsiteY27" fmla="*/ 9992 h 10000"/>
              <a:gd name="connsiteX28" fmla="*/ 4330 w 10000"/>
              <a:gd name="connsiteY28" fmla="*/ 10000 h 10000"/>
              <a:gd name="connsiteX29" fmla="*/ 4434 w 10000"/>
              <a:gd name="connsiteY29" fmla="*/ 9992 h 10000"/>
              <a:gd name="connsiteX30" fmla="*/ 4572 w 10000"/>
              <a:gd name="connsiteY30" fmla="*/ 9985 h 10000"/>
              <a:gd name="connsiteX31" fmla="*/ 4731 w 10000"/>
              <a:gd name="connsiteY31" fmla="*/ 9977 h 10000"/>
              <a:gd name="connsiteX32" fmla="*/ 4903 w 10000"/>
              <a:gd name="connsiteY32" fmla="*/ 9962 h 10000"/>
              <a:gd name="connsiteX33" fmla="*/ 5097 w 10000"/>
              <a:gd name="connsiteY33" fmla="*/ 9932 h 10000"/>
              <a:gd name="connsiteX34" fmla="*/ 5297 w 10000"/>
              <a:gd name="connsiteY34" fmla="*/ 9917 h 10000"/>
              <a:gd name="connsiteX35" fmla="*/ 5490 w 10000"/>
              <a:gd name="connsiteY35" fmla="*/ 9886 h 10000"/>
              <a:gd name="connsiteX36" fmla="*/ 5691 w 10000"/>
              <a:gd name="connsiteY36" fmla="*/ 9864 h 10000"/>
              <a:gd name="connsiteX37" fmla="*/ 5891 w 10000"/>
              <a:gd name="connsiteY37" fmla="*/ 9841 h 10000"/>
              <a:gd name="connsiteX38" fmla="*/ 6070 w 10000"/>
              <a:gd name="connsiteY38" fmla="*/ 9811 h 10000"/>
              <a:gd name="connsiteX39" fmla="*/ 6236 w 10000"/>
              <a:gd name="connsiteY39" fmla="*/ 9795 h 10000"/>
              <a:gd name="connsiteX40" fmla="*/ 6374 w 10000"/>
              <a:gd name="connsiteY40" fmla="*/ 9765 h 10000"/>
              <a:gd name="connsiteX41" fmla="*/ 6499 w 10000"/>
              <a:gd name="connsiteY41" fmla="*/ 9750 h 10000"/>
              <a:gd name="connsiteX42" fmla="*/ 6581 w 10000"/>
              <a:gd name="connsiteY42" fmla="*/ 9742 h 10000"/>
              <a:gd name="connsiteX43" fmla="*/ 6637 w 10000"/>
              <a:gd name="connsiteY43" fmla="*/ 9735 h 10000"/>
              <a:gd name="connsiteX44" fmla="*/ 6692 w 10000"/>
              <a:gd name="connsiteY44" fmla="*/ 9727 h 10000"/>
              <a:gd name="connsiteX45" fmla="*/ 6789 w 10000"/>
              <a:gd name="connsiteY45" fmla="*/ 9689 h 10000"/>
              <a:gd name="connsiteX46" fmla="*/ 6920 w 10000"/>
              <a:gd name="connsiteY46" fmla="*/ 9644 h 10000"/>
              <a:gd name="connsiteX47" fmla="*/ 7079 w 10000"/>
              <a:gd name="connsiteY47" fmla="*/ 9583 h 10000"/>
              <a:gd name="connsiteX48" fmla="*/ 7258 w 10000"/>
              <a:gd name="connsiteY48" fmla="*/ 9515 h 10000"/>
              <a:gd name="connsiteX49" fmla="*/ 7465 w 10000"/>
              <a:gd name="connsiteY49" fmla="*/ 9447 h 10000"/>
              <a:gd name="connsiteX50" fmla="*/ 7673 w 10000"/>
              <a:gd name="connsiteY50" fmla="*/ 9356 h 10000"/>
              <a:gd name="connsiteX51" fmla="*/ 7894 w 10000"/>
              <a:gd name="connsiteY51" fmla="*/ 9273 h 10000"/>
              <a:gd name="connsiteX52" fmla="*/ 8108 w 10000"/>
              <a:gd name="connsiteY52" fmla="*/ 9189 h 10000"/>
              <a:gd name="connsiteX53" fmla="*/ 8322 w 10000"/>
              <a:gd name="connsiteY53" fmla="*/ 9106 h 10000"/>
              <a:gd name="connsiteX54" fmla="*/ 8522 w 10000"/>
              <a:gd name="connsiteY54" fmla="*/ 9015 h 10000"/>
              <a:gd name="connsiteX55" fmla="*/ 8709 w 10000"/>
              <a:gd name="connsiteY55" fmla="*/ 8939 h 10000"/>
              <a:gd name="connsiteX56" fmla="*/ 8867 w 10000"/>
              <a:gd name="connsiteY56" fmla="*/ 8879 h 10000"/>
              <a:gd name="connsiteX57" fmla="*/ 8999 w 10000"/>
              <a:gd name="connsiteY57" fmla="*/ 8818 h 10000"/>
              <a:gd name="connsiteX58" fmla="*/ 9095 w 10000"/>
              <a:gd name="connsiteY58" fmla="*/ 8773 h 10000"/>
              <a:gd name="connsiteX59" fmla="*/ 9151 w 10000"/>
              <a:gd name="connsiteY59" fmla="*/ 8735 h 10000"/>
              <a:gd name="connsiteX60" fmla="*/ 9240 w 10000"/>
              <a:gd name="connsiteY60" fmla="*/ 8674 h 10000"/>
              <a:gd name="connsiteX61" fmla="*/ 9351 w 10000"/>
              <a:gd name="connsiteY61" fmla="*/ 8583 h 10000"/>
              <a:gd name="connsiteX62" fmla="*/ 9475 w 10000"/>
              <a:gd name="connsiteY62" fmla="*/ 8470 h 10000"/>
              <a:gd name="connsiteX63" fmla="*/ 9606 w 10000"/>
              <a:gd name="connsiteY63" fmla="*/ 8356 h 10000"/>
              <a:gd name="connsiteX64" fmla="*/ 9724 w 10000"/>
              <a:gd name="connsiteY64" fmla="*/ 8250 h 10000"/>
              <a:gd name="connsiteX65" fmla="*/ 9827 w 10000"/>
              <a:gd name="connsiteY65" fmla="*/ 8152 h 10000"/>
              <a:gd name="connsiteX66" fmla="*/ 9896 w 10000"/>
              <a:gd name="connsiteY66" fmla="*/ 8091 h 10000"/>
              <a:gd name="connsiteX67" fmla="*/ 9924 w 10000"/>
              <a:gd name="connsiteY67" fmla="*/ 8068 h 10000"/>
              <a:gd name="connsiteX68" fmla="*/ 10000 w 10000"/>
              <a:gd name="connsiteY68" fmla="*/ 7045 h 10000"/>
              <a:gd name="connsiteX69" fmla="*/ 9979 w 10000"/>
              <a:gd name="connsiteY69" fmla="*/ 6424 h 10000"/>
              <a:gd name="connsiteX70" fmla="*/ 9917 w 10000"/>
              <a:gd name="connsiteY70" fmla="*/ 5053 h 10000"/>
              <a:gd name="connsiteX71" fmla="*/ 9855 w 10000"/>
              <a:gd name="connsiteY71" fmla="*/ 3652 h 10000"/>
              <a:gd name="connsiteX72" fmla="*/ 9814 w 10000"/>
              <a:gd name="connsiteY72" fmla="*/ 2939 h 10000"/>
              <a:gd name="connsiteX73" fmla="*/ 9793 w 10000"/>
              <a:gd name="connsiteY73" fmla="*/ 2818 h 10000"/>
              <a:gd name="connsiteX74" fmla="*/ 9765 w 10000"/>
              <a:gd name="connsiteY74" fmla="*/ 2606 h 10000"/>
              <a:gd name="connsiteX75" fmla="*/ 9717 w 10000"/>
              <a:gd name="connsiteY75" fmla="*/ 2341 h 10000"/>
              <a:gd name="connsiteX76" fmla="*/ 9662 w 10000"/>
              <a:gd name="connsiteY76" fmla="*/ 2030 h 10000"/>
              <a:gd name="connsiteX77" fmla="*/ 9606 w 10000"/>
              <a:gd name="connsiteY77" fmla="*/ 1720 h 10000"/>
              <a:gd name="connsiteX78" fmla="*/ 9558 w 10000"/>
              <a:gd name="connsiteY78" fmla="*/ 1447 h 10000"/>
              <a:gd name="connsiteX79" fmla="*/ 9517 w 10000"/>
              <a:gd name="connsiteY79" fmla="*/ 1227 h 10000"/>
              <a:gd name="connsiteX80" fmla="*/ 9503 w 10000"/>
              <a:gd name="connsiteY80" fmla="*/ 1098 h 10000"/>
              <a:gd name="connsiteX81" fmla="*/ 9489 w 10000"/>
              <a:gd name="connsiteY81" fmla="*/ 1015 h 10000"/>
              <a:gd name="connsiteX82" fmla="*/ 9454 w 10000"/>
              <a:gd name="connsiteY82" fmla="*/ 909 h 10000"/>
              <a:gd name="connsiteX83" fmla="*/ 9406 w 10000"/>
              <a:gd name="connsiteY83" fmla="*/ 773 h 10000"/>
              <a:gd name="connsiteX84" fmla="*/ 9351 w 10000"/>
              <a:gd name="connsiteY84" fmla="*/ 652 h 10000"/>
              <a:gd name="connsiteX85" fmla="*/ 9282 w 10000"/>
              <a:gd name="connsiteY85" fmla="*/ 530 h 10000"/>
              <a:gd name="connsiteX86" fmla="*/ 9206 w 10000"/>
              <a:gd name="connsiteY86" fmla="*/ 417 h 10000"/>
              <a:gd name="connsiteX87" fmla="*/ 9130 w 10000"/>
              <a:gd name="connsiteY87" fmla="*/ 333 h 10000"/>
              <a:gd name="connsiteX88" fmla="*/ 9047 w 10000"/>
              <a:gd name="connsiteY88" fmla="*/ 273 h 10000"/>
              <a:gd name="connsiteX89" fmla="*/ 8999 w 10000"/>
              <a:gd name="connsiteY89" fmla="*/ 250 h 10000"/>
              <a:gd name="connsiteX90" fmla="*/ 8930 w 10000"/>
              <a:gd name="connsiteY90" fmla="*/ 227 h 10000"/>
              <a:gd name="connsiteX91" fmla="*/ 8847 w 10000"/>
              <a:gd name="connsiteY91" fmla="*/ 197 h 10000"/>
              <a:gd name="connsiteX92" fmla="*/ 8757 w 10000"/>
              <a:gd name="connsiteY92" fmla="*/ 182 h 10000"/>
              <a:gd name="connsiteX93" fmla="*/ 8653 w 10000"/>
              <a:gd name="connsiteY93" fmla="*/ 159 h 10000"/>
              <a:gd name="connsiteX94" fmla="*/ 8529 w 10000"/>
              <a:gd name="connsiteY94" fmla="*/ 129 h 10000"/>
              <a:gd name="connsiteX95" fmla="*/ 8412 w 10000"/>
              <a:gd name="connsiteY95" fmla="*/ 106 h 10000"/>
              <a:gd name="connsiteX96" fmla="*/ 8287 w 10000"/>
              <a:gd name="connsiteY96" fmla="*/ 83 h 10000"/>
              <a:gd name="connsiteX97" fmla="*/ 8149 w 10000"/>
              <a:gd name="connsiteY97" fmla="*/ 61 h 10000"/>
              <a:gd name="connsiteX98" fmla="*/ 8025 w 10000"/>
              <a:gd name="connsiteY98" fmla="*/ 45 h 10000"/>
              <a:gd name="connsiteX99" fmla="*/ 7901 w 10000"/>
              <a:gd name="connsiteY99" fmla="*/ 23 h 10000"/>
              <a:gd name="connsiteX100" fmla="*/ 7783 w 10000"/>
              <a:gd name="connsiteY100" fmla="*/ 15 h 10000"/>
              <a:gd name="connsiteX101" fmla="*/ 7673 w 10000"/>
              <a:gd name="connsiteY101" fmla="*/ 8 h 10000"/>
              <a:gd name="connsiteX102" fmla="*/ 7569 w 10000"/>
              <a:gd name="connsiteY102" fmla="*/ 0 h 10000"/>
              <a:gd name="connsiteX103" fmla="*/ 7472 w 10000"/>
              <a:gd name="connsiteY103" fmla="*/ 0 h 10000"/>
              <a:gd name="connsiteX104" fmla="*/ 7403 w 10000"/>
              <a:gd name="connsiteY104" fmla="*/ 8 h 10000"/>
              <a:gd name="connsiteX105" fmla="*/ 7320 w 10000"/>
              <a:gd name="connsiteY105" fmla="*/ 15 h 10000"/>
              <a:gd name="connsiteX106" fmla="*/ 7203 w 10000"/>
              <a:gd name="connsiteY106" fmla="*/ 45 h 10000"/>
              <a:gd name="connsiteX107" fmla="*/ 7065 w 10000"/>
              <a:gd name="connsiteY107" fmla="*/ 68 h 10000"/>
              <a:gd name="connsiteX108" fmla="*/ 6906 w 10000"/>
              <a:gd name="connsiteY108" fmla="*/ 106 h 10000"/>
              <a:gd name="connsiteX109" fmla="*/ 6733 w 10000"/>
              <a:gd name="connsiteY109" fmla="*/ 144 h 10000"/>
              <a:gd name="connsiteX110" fmla="*/ 6540 w 10000"/>
              <a:gd name="connsiteY110" fmla="*/ 189 h 10000"/>
              <a:gd name="connsiteX111" fmla="*/ 6354 w 10000"/>
              <a:gd name="connsiteY111" fmla="*/ 242 h 10000"/>
              <a:gd name="connsiteX112" fmla="*/ 6146 w 10000"/>
              <a:gd name="connsiteY112" fmla="*/ 295 h 10000"/>
              <a:gd name="connsiteX113" fmla="*/ 5946 w 10000"/>
              <a:gd name="connsiteY113" fmla="*/ 348 h 10000"/>
              <a:gd name="connsiteX114" fmla="*/ 5746 w 10000"/>
              <a:gd name="connsiteY114" fmla="*/ 402 h 10000"/>
              <a:gd name="connsiteX115" fmla="*/ 5559 w 10000"/>
              <a:gd name="connsiteY115" fmla="*/ 455 h 10000"/>
              <a:gd name="connsiteX116" fmla="*/ 5380 w 10000"/>
              <a:gd name="connsiteY116" fmla="*/ 500 h 10000"/>
              <a:gd name="connsiteX117" fmla="*/ 5214 w 10000"/>
              <a:gd name="connsiteY117" fmla="*/ 538 h 10000"/>
              <a:gd name="connsiteX118" fmla="*/ 5069 w 10000"/>
              <a:gd name="connsiteY118" fmla="*/ 583 h 10000"/>
              <a:gd name="connsiteX119" fmla="*/ 4952 w 10000"/>
              <a:gd name="connsiteY119" fmla="*/ 621 h 10000"/>
              <a:gd name="connsiteX120" fmla="*/ 4862 w 10000"/>
              <a:gd name="connsiteY120" fmla="*/ 644 h 10000"/>
              <a:gd name="connsiteX121" fmla="*/ 4786 w 10000"/>
              <a:gd name="connsiteY121" fmla="*/ 674 h 10000"/>
              <a:gd name="connsiteX122" fmla="*/ 4696 w 10000"/>
              <a:gd name="connsiteY122" fmla="*/ 697 h 10000"/>
              <a:gd name="connsiteX123" fmla="*/ 4593 w 10000"/>
              <a:gd name="connsiteY123" fmla="*/ 735 h 10000"/>
              <a:gd name="connsiteX124" fmla="*/ 4489 w 10000"/>
              <a:gd name="connsiteY124" fmla="*/ 765 h 10000"/>
              <a:gd name="connsiteX125" fmla="*/ 4372 w 10000"/>
              <a:gd name="connsiteY125" fmla="*/ 803 h 10000"/>
              <a:gd name="connsiteX126" fmla="*/ 4254 w 10000"/>
              <a:gd name="connsiteY126" fmla="*/ 848 h 10000"/>
              <a:gd name="connsiteX127" fmla="*/ 4123 w 10000"/>
              <a:gd name="connsiteY127" fmla="*/ 886 h 10000"/>
              <a:gd name="connsiteX128" fmla="*/ 3999 w 10000"/>
              <a:gd name="connsiteY128" fmla="*/ 932 h 10000"/>
              <a:gd name="connsiteX129" fmla="*/ 3860 w 10000"/>
              <a:gd name="connsiteY129" fmla="*/ 985 h 10000"/>
              <a:gd name="connsiteX130" fmla="*/ 3729 w 10000"/>
              <a:gd name="connsiteY130" fmla="*/ 1030 h 10000"/>
              <a:gd name="connsiteX131" fmla="*/ 3591 w 10000"/>
              <a:gd name="connsiteY131" fmla="*/ 1091 h 10000"/>
              <a:gd name="connsiteX132" fmla="*/ 3460 w 10000"/>
              <a:gd name="connsiteY132" fmla="*/ 1144 h 10000"/>
              <a:gd name="connsiteX133" fmla="*/ 3329 w 10000"/>
              <a:gd name="connsiteY133" fmla="*/ 1205 h 10000"/>
              <a:gd name="connsiteX134" fmla="*/ 3198 w 10000"/>
              <a:gd name="connsiteY134" fmla="*/ 1265 h 10000"/>
              <a:gd name="connsiteX135" fmla="*/ 3073 w 10000"/>
              <a:gd name="connsiteY135" fmla="*/ 1326 h 10000"/>
              <a:gd name="connsiteX136" fmla="*/ 2956 w 10000"/>
              <a:gd name="connsiteY136" fmla="*/ 1394 h 10000"/>
              <a:gd name="connsiteX137" fmla="*/ 2742 w 10000"/>
              <a:gd name="connsiteY137" fmla="*/ 1515 h 10000"/>
              <a:gd name="connsiteX138" fmla="*/ 2541 w 10000"/>
              <a:gd name="connsiteY138" fmla="*/ 1644 h 10000"/>
              <a:gd name="connsiteX139" fmla="*/ 2376 w 10000"/>
              <a:gd name="connsiteY139" fmla="*/ 1742 h 10000"/>
              <a:gd name="connsiteX140" fmla="*/ 2217 w 10000"/>
              <a:gd name="connsiteY140" fmla="*/ 1848 h 10000"/>
              <a:gd name="connsiteX141" fmla="*/ 2079 w 10000"/>
              <a:gd name="connsiteY141" fmla="*/ 1939 h 10000"/>
              <a:gd name="connsiteX142" fmla="*/ 1968 w 10000"/>
              <a:gd name="connsiteY142" fmla="*/ 2023 h 10000"/>
              <a:gd name="connsiteX143" fmla="*/ 1865 w 10000"/>
              <a:gd name="connsiteY143" fmla="*/ 2106 h 10000"/>
              <a:gd name="connsiteX144" fmla="*/ 1789 w 10000"/>
              <a:gd name="connsiteY144" fmla="*/ 2182 h 10000"/>
              <a:gd name="connsiteX145" fmla="*/ 1706 w 10000"/>
              <a:gd name="connsiteY145" fmla="*/ 2250 h 10000"/>
              <a:gd name="connsiteX146" fmla="*/ 1630 w 10000"/>
              <a:gd name="connsiteY146" fmla="*/ 2311 h 10000"/>
              <a:gd name="connsiteX147" fmla="*/ 1547 w 10000"/>
              <a:gd name="connsiteY147" fmla="*/ 2364 h 10000"/>
              <a:gd name="connsiteX148" fmla="*/ 1471 w 10000"/>
              <a:gd name="connsiteY148" fmla="*/ 2409 h 10000"/>
              <a:gd name="connsiteX149" fmla="*/ 1395 w 10000"/>
              <a:gd name="connsiteY149" fmla="*/ 2447 h 10000"/>
              <a:gd name="connsiteX150" fmla="*/ 1340 w 10000"/>
              <a:gd name="connsiteY150" fmla="*/ 2470 h 10000"/>
              <a:gd name="connsiteX151" fmla="*/ 1312 w 10000"/>
              <a:gd name="connsiteY151" fmla="*/ 2485 h 10000"/>
              <a:gd name="connsiteX152" fmla="*/ 1291 w 10000"/>
              <a:gd name="connsiteY15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744 w 10000"/>
              <a:gd name="connsiteY16" fmla="*/ 9786 h 10000"/>
              <a:gd name="connsiteX17" fmla="*/ 3253 w 10000"/>
              <a:gd name="connsiteY17" fmla="*/ 9462 h 10000"/>
              <a:gd name="connsiteX18" fmla="*/ 3363 w 10000"/>
              <a:gd name="connsiteY18" fmla="*/ 9598 h 10000"/>
              <a:gd name="connsiteX19" fmla="*/ 3481 w 10000"/>
              <a:gd name="connsiteY19" fmla="*/ 9712 h 10000"/>
              <a:gd name="connsiteX20" fmla="*/ 3591 w 10000"/>
              <a:gd name="connsiteY20" fmla="*/ 9795 h 10000"/>
              <a:gd name="connsiteX21" fmla="*/ 3702 w 10000"/>
              <a:gd name="connsiteY21" fmla="*/ 9864 h 10000"/>
              <a:gd name="connsiteX22" fmla="*/ 3805 w 10000"/>
              <a:gd name="connsiteY22" fmla="*/ 9909 h 10000"/>
              <a:gd name="connsiteX23" fmla="*/ 3916 w 10000"/>
              <a:gd name="connsiteY23" fmla="*/ 9939 h 10000"/>
              <a:gd name="connsiteX24" fmla="*/ 4019 w 10000"/>
              <a:gd name="connsiteY24" fmla="*/ 9970 h 10000"/>
              <a:gd name="connsiteX25" fmla="*/ 4130 w 10000"/>
              <a:gd name="connsiteY25" fmla="*/ 9977 h 10000"/>
              <a:gd name="connsiteX26" fmla="*/ 4254 w 10000"/>
              <a:gd name="connsiteY26" fmla="*/ 9992 h 10000"/>
              <a:gd name="connsiteX27" fmla="*/ 4330 w 10000"/>
              <a:gd name="connsiteY27" fmla="*/ 10000 h 10000"/>
              <a:gd name="connsiteX28" fmla="*/ 4434 w 10000"/>
              <a:gd name="connsiteY28" fmla="*/ 9992 h 10000"/>
              <a:gd name="connsiteX29" fmla="*/ 4572 w 10000"/>
              <a:gd name="connsiteY29" fmla="*/ 9985 h 10000"/>
              <a:gd name="connsiteX30" fmla="*/ 4731 w 10000"/>
              <a:gd name="connsiteY30" fmla="*/ 9977 h 10000"/>
              <a:gd name="connsiteX31" fmla="*/ 4903 w 10000"/>
              <a:gd name="connsiteY31" fmla="*/ 9962 h 10000"/>
              <a:gd name="connsiteX32" fmla="*/ 5097 w 10000"/>
              <a:gd name="connsiteY32" fmla="*/ 9932 h 10000"/>
              <a:gd name="connsiteX33" fmla="*/ 5297 w 10000"/>
              <a:gd name="connsiteY33" fmla="*/ 9917 h 10000"/>
              <a:gd name="connsiteX34" fmla="*/ 5490 w 10000"/>
              <a:gd name="connsiteY34" fmla="*/ 9886 h 10000"/>
              <a:gd name="connsiteX35" fmla="*/ 5691 w 10000"/>
              <a:gd name="connsiteY35" fmla="*/ 9864 h 10000"/>
              <a:gd name="connsiteX36" fmla="*/ 5891 w 10000"/>
              <a:gd name="connsiteY36" fmla="*/ 9841 h 10000"/>
              <a:gd name="connsiteX37" fmla="*/ 6070 w 10000"/>
              <a:gd name="connsiteY37" fmla="*/ 9811 h 10000"/>
              <a:gd name="connsiteX38" fmla="*/ 6236 w 10000"/>
              <a:gd name="connsiteY38" fmla="*/ 9795 h 10000"/>
              <a:gd name="connsiteX39" fmla="*/ 6374 w 10000"/>
              <a:gd name="connsiteY39" fmla="*/ 9765 h 10000"/>
              <a:gd name="connsiteX40" fmla="*/ 6499 w 10000"/>
              <a:gd name="connsiteY40" fmla="*/ 9750 h 10000"/>
              <a:gd name="connsiteX41" fmla="*/ 6581 w 10000"/>
              <a:gd name="connsiteY41" fmla="*/ 9742 h 10000"/>
              <a:gd name="connsiteX42" fmla="*/ 6637 w 10000"/>
              <a:gd name="connsiteY42" fmla="*/ 9735 h 10000"/>
              <a:gd name="connsiteX43" fmla="*/ 6692 w 10000"/>
              <a:gd name="connsiteY43" fmla="*/ 9727 h 10000"/>
              <a:gd name="connsiteX44" fmla="*/ 6789 w 10000"/>
              <a:gd name="connsiteY44" fmla="*/ 9689 h 10000"/>
              <a:gd name="connsiteX45" fmla="*/ 6920 w 10000"/>
              <a:gd name="connsiteY45" fmla="*/ 9644 h 10000"/>
              <a:gd name="connsiteX46" fmla="*/ 7079 w 10000"/>
              <a:gd name="connsiteY46" fmla="*/ 9583 h 10000"/>
              <a:gd name="connsiteX47" fmla="*/ 7258 w 10000"/>
              <a:gd name="connsiteY47" fmla="*/ 9515 h 10000"/>
              <a:gd name="connsiteX48" fmla="*/ 7465 w 10000"/>
              <a:gd name="connsiteY48" fmla="*/ 9447 h 10000"/>
              <a:gd name="connsiteX49" fmla="*/ 7673 w 10000"/>
              <a:gd name="connsiteY49" fmla="*/ 9356 h 10000"/>
              <a:gd name="connsiteX50" fmla="*/ 7894 w 10000"/>
              <a:gd name="connsiteY50" fmla="*/ 9273 h 10000"/>
              <a:gd name="connsiteX51" fmla="*/ 8108 w 10000"/>
              <a:gd name="connsiteY51" fmla="*/ 9189 h 10000"/>
              <a:gd name="connsiteX52" fmla="*/ 8322 w 10000"/>
              <a:gd name="connsiteY52" fmla="*/ 9106 h 10000"/>
              <a:gd name="connsiteX53" fmla="*/ 8522 w 10000"/>
              <a:gd name="connsiteY53" fmla="*/ 9015 h 10000"/>
              <a:gd name="connsiteX54" fmla="*/ 8709 w 10000"/>
              <a:gd name="connsiteY54" fmla="*/ 8939 h 10000"/>
              <a:gd name="connsiteX55" fmla="*/ 8867 w 10000"/>
              <a:gd name="connsiteY55" fmla="*/ 8879 h 10000"/>
              <a:gd name="connsiteX56" fmla="*/ 8999 w 10000"/>
              <a:gd name="connsiteY56" fmla="*/ 8818 h 10000"/>
              <a:gd name="connsiteX57" fmla="*/ 9095 w 10000"/>
              <a:gd name="connsiteY57" fmla="*/ 8773 h 10000"/>
              <a:gd name="connsiteX58" fmla="*/ 9151 w 10000"/>
              <a:gd name="connsiteY58" fmla="*/ 8735 h 10000"/>
              <a:gd name="connsiteX59" fmla="*/ 9240 w 10000"/>
              <a:gd name="connsiteY59" fmla="*/ 8674 h 10000"/>
              <a:gd name="connsiteX60" fmla="*/ 9351 w 10000"/>
              <a:gd name="connsiteY60" fmla="*/ 8583 h 10000"/>
              <a:gd name="connsiteX61" fmla="*/ 9475 w 10000"/>
              <a:gd name="connsiteY61" fmla="*/ 8470 h 10000"/>
              <a:gd name="connsiteX62" fmla="*/ 9606 w 10000"/>
              <a:gd name="connsiteY62" fmla="*/ 8356 h 10000"/>
              <a:gd name="connsiteX63" fmla="*/ 9724 w 10000"/>
              <a:gd name="connsiteY63" fmla="*/ 8250 h 10000"/>
              <a:gd name="connsiteX64" fmla="*/ 9827 w 10000"/>
              <a:gd name="connsiteY64" fmla="*/ 8152 h 10000"/>
              <a:gd name="connsiteX65" fmla="*/ 9896 w 10000"/>
              <a:gd name="connsiteY65" fmla="*/ 8091 h 10000"/>
              <a:gd name="connsiteX66" fmla="*/ 9924 w 10000"/>
              <a:gd name="connsiteY66" fmla="*/ 8068 h 10000"/>
              <a:gd name="connsiteX67" fmla="*/ 10000 w 10000"/>
              <a:gd name="connsiteY67" fmla="*/ 7045 h 10000"/>
              <a:gd name="connsiteX68" fmla="*/ 9979 w 10000"/>
              <a:gd name="connsiteY68" fmla="*/ 6424 h 10000"/>
              <a:gd name="connsiteX69" fmla="*/ 9917 w 10000"/>
              <a:gd name="connsiteY69" fmla="*/ 5053 h 10000"/>
              <a:gd name="connsiteX70" fmla="*/ 9855 w 10000"/>
              <a:gd name="connsiteY70" fmla="*/ 3652 h 10000"/>
              <a:gd name="connsiteX71" fmla="*/ 9814 w 10000"/>
              <a:gd name="connsiteY71" fmla="*/ 2939 h 10000"/>
              <a:gd name="connsiteX72" fmla="*/ 9793 w 10000"/>
              <a:gd name="connsiteY72" fmla="*/ 2818 h 10000"/>
              <a:gd name="connsiteX73" fmla="*/ 9765 w 10000"/>
              <a:gd name="connsiteY73" fmla="*/ 2606 h 10000"/>
              <a:gd name="connsiteX74" fmla="*/ 9717 w 10000"/>
              <a:gd name="connsiteY74" fmla="*/ 2341 h 10000"/>
              <a:gd name="connsiteX75" fmla="*/ 9662 w 10000"/>
              <a:gd name="connsiteY75" fmla="*/ 2030 h 10000"/>
              <a:gd name="connsiteX76" fmla="*/ 9606 w 10000"/>
              <a:gd name="connsiteY76" fmla="*/ 1720 h 10000"/>
              <a:gd name="connsiteX77" fmla="*/ 9558 w 10000"/>
              <a:gd name="connsiteY77" fmla="*/ 1447 h 10000"/>
              <a:gd name="connsiteX78" fmla="*/ 9517 w 10000"/>
              <a:gd name="connsiteY78" fmla="*/ 1227 h 10000"/>
              <a:gd name="connsiteX79" fmla="*/ 9503 w 10000"/>
              <a:gd name="connsiteY79" fmla="*/ 1098 h 10000"/>
              <a:gd name="connsiteX80" fmla="*/ 9489 w 10000"/>
              <a:gd name="connsiteY80" fmla="*/ 1015 h 10000"/>
              <a:gd name="connsiteX81" fmla="*/ 9454 w 10000"/>
              <a:gd name="connsiteY81" fmla="*/ 909 h 10000"/>
              <a:gd name="connsiteX82" fmla="*/ 9406 w 10000"/>
              <a:gd name="connsiteY82" fmla="*/ 773 h 10000"/>
              <a:gd name="connsiteX83" fmla="*/ 9351 w 10000"/>
              <a:gd name="connsiteY83" fmla="*/ 652 h 10000"/>
              <a:gd name="connsiteX84" fmla="*/ 9282 w 10000"/>
              <a:gd name="connsiteY84" fmla="*/ 530 h 10000"/>
              <a:gd name="connsiteX85" fmla="*/ 9206 w 10000"/>
              <a:gd name="connsiteY85" fmla="*/ 417 h 10000"/>
              <a:gd name="connsiteX86" fmla="*/ 9130 w 10000"/>
              <a:gd name="connsiteY86" fmla="*/ 333 h 10000"/>
              <a:gd name="connsiteX87" fmla="*/ 9047 w 10000"/>
              <a:gd name="connsiteY87" fmla="*/ 273 h 10000"/>
              <a:gd name="connsiteX88" fmla="*/ 8999 w 10000"/>
              <a:gd name="connsiteY88" fmla="*/ 250 h 10000"/>
              <a:gd name="connsiteX89" fmla="*/ 8930 w 10000"/>
              <a:gd name="connsiteY89" fmla="*/ 227 h 10000"/>
              <a:gd name="connsiteX90" fmla="*/ 8847 w 10000"/>
              <a:gd name="connsiteY90" fmla="*/ 197 h 10000"/>
              <a:gd name="connsiteX91" fmla="*/ 8757 w 10000"/>
              <a:gd name="connsiteY91" fmla="*/ 182 h 10000"/>
              <a:gd name="connsiteX92" fmla="*/ 8653 w 10000"/>
              <a:gd name="connsiteY92" fmla="*/ 159 h 10000"/>
              <a:gd name="connsiteX93" fmla="*/ 8529 w 10000"/>
              <a:gd name="connsiteY93" fmla="*/ 129 h 10000"/>
              <a:gd name="connsiteX94" fmla="*/ 8412 w 10000"/>
              <a:gd name="connsiteY94" fmla="*/ 106 h 10000"/>
              <a:gd name="connsiteX95" fmla="*/ 8287 w 10000"/>
              <a:gd name="connsiteY95" fmla="*/ 83 h 10000"/>
              <a:gd name="connsiteX96" fmla="*/ 8149 w 10000"/>
              <a:gd name="connsiteY96" fmla="*/ 61 h 10000"/>
              <a:gd name="connsiteX97" fmla="*/ 8025 w 10000"/>
              <a:gd name="connsiteY97" fmla="*/ 45 h 10000"/>
              <a:gd name="connsiteX98" fmla="*/ 7901 w 10000"/>
              <a:gd name="connsiteY98" fmla="*/ 23 h 10000"/>
              <a:gd name="connsiteX99" fmla="*/ 7783 w 10000"/>
              <a:gd name="connsiteY99" fmla="*/ 15 h 10000"/>
              <a:gd name="connsiteX100" fmla="*/ 7673 w 10000"/>
              <a:gd name="connsiteY100" fmla="*/ 8 h 10000"/>
              <a:gd name="connsiteX101" fmla="*/ 7569 w 10000"/>
              <a:gd name="connsiteY101" fmla="*/ 0 h 10000"/>
              <a:gd name="connsiteX102" fmla="*/ 7472 w 10000"/>
              <a:gd name="connsiteY102" fmla="*/ 0 h 10000"/>
              <a:gd name="connsiteX103" fmla="*/ 7403 w 10000"/>
              <a:gd name="connsiteY103" fmla="*/ 8 h 10000"/>
              <a:gd name="connsiteX104" fmla="*/ 7320 w 10000"/>
              <a:gd name="connsiteY104" fmla="*/ 15 h 10000"/>
              <a:gd name="connsiteX105" fmla="*/ 7203 w 10000"/>
              <a:gd name="connsiteY105" fmla="*/ 45 h 10000"/>
              <a:gd name="connsiteX106" fmla="*/ 7065 w 10000"/>
              <a:gd name="connsiteY106" fmla="*/ 68 h 10000"/>
              <a:gd name="connsiteX107" fmla="*/ 6906 w 10000"/>
              <a:gd name="connsiteY107" fmla="*/ 106 h 10000"/>
              <a:gd name="connsiteX108" fmla="*/ 6733 w 10000"/>
              <a:gd name="connsiteY108" fmla="*/ 144 h 10000"/>
              <a:gd name="connsiteX109" fmla="*/ 6540 w 10000"/>
              <a:gd name="connsiteY109" fmla="*/ 189 h 10000"/>
              <a:gd name="connsiteX110" fmla="*/ 6354 w 10000"/>
              <a:gd name="connsiteY110" fmla="*/ 242 h 10000"/>
              <a:gd name="connsiteX111" fmla="*/ 6146 w 10000"/>
              <a:gd name="connsiteY111" fmla="*/ 295 h 10000"/>
              <a:gd name="connsiteX112" fmla="*/ 5946 w 10000"/>
              <a:gd name="connsiteY112" fmla="*/ 348 h 10000"/>
              <a:gd name="connsiteX113" fmla="*/ 5746 w 10000"/>
              <a:gd name="connsiteY113" fmla="*/ 402 h 10000"/>
              <a:gd name="connsiteX114" fmla="*/ 5559 w 10000"/>
              <a:gd name="connsiteY114" fmla="*/ 455 h 10000"/>
              <a:gd name="connsiteX115" fmla="*/ 5380 w 10000"/>
              <a:gd name="connsiteY115" fmla="*/ 500 h 10000"/>
              <a:gd name="connsiteX116" fmla="*/ 5214 w 10000"/>
              <a:gd name="connsiteY116" fmla="*/ 538 h 10000"/>
              <a:gd name="connsiteX117" fmla="*/ 5069 w 10000"/>
              <a:gd name="connsiteY117" fmla="*/ 583 h 10000"/>
              <a:gd name="connsiteX118" fmla="*/ 4952 w 10000"/>
              <a:gd name="connsiteY118" fmla="*/ 621 h 10000"/>
              <a:gd name="connsiteX119" fmla="*/ 4862 w 10000"/>
              <a:gd name="connsiteY119" fmla="*/ 644 h 10000"/>
              <a:gd name="connsiteX120" fmla="*/ 4786 w 10000"/>
              <a:gd name="connsiteY120" fmla="*/ 674 h 10000"/>
              <a:gd name="connsiteX121" fmla="*/ 4696 w 10000"/>
              <a:gd name="connsiteY121" fmla="*/ 697 h 10000"/>
              <a:gd name="connsiteX122" fmla="*/ 4593 w 10000"/>
              <a:gd name="connsiteY122" fmla="*/ 735 h 10000"/>
              <a:gd name="connsiteX123" fmla="*/ 4489 w 10000"/>
              <a:gd name="connsiteY123" fmla="*/ 765 h 10000"/>
              <a:gd name="connsiteX124" fmla="*/ 4372 w 10000"/>
              <a:gd name="connsiteY124" fmla="*/ 803 h 10000"/>
              <a:gd name="connsiteX125" fmla="*/ 4254 w 10000"/>
              <a:gd name="connsiteY125" fmla="*/ 848 h 10000"/>
              <a:gd name="connsiteX126" fmla="*/ 4123 w 10000"/>
              <a:gd name="connsiteY126" fmla="*/ 886 h 10000"/>
              <a:gd name="connsiteX127" fmla="*/ 3999 w 10000"/>
              <a:gd name="connsiteY127" fmla="*/ 932 h 10000"/>
              <a:gd name="connsiteX128" fmla="*/ 3860 w 10000"/>
              <a:gd name="connsiteY128" fmla="*/ 985 h 10000"/>
              <a:gd name="connsiteX129" fmla="*/ 3729 w 10000"/>
              <a:gd name="connsiteY129" fmla="*/ 1030 h 10000"/>
              <a:gd name="connsiteX130" fmla="*/ 3591 w 10000"/>
              <a:gd name="connsiteY130" fmla="*/ 1091 h 10000"/>
              <a:gd name="connsiteX131" fmla="*/ 3460 w 10000"/>
              <a:gd name="connsiteY131" fmla="*/ 1144 h 10000"/>
              <a:gd name="connsiteX132" fmla="*/ 3329 w 10000"/>
              <a:gd name="connsiteY132" fmla="*/ 1205 h 10000"/>
              <a:gd name="connsiteX133" fmla="*/ 3198 w 10000"/>
              <a:gd name="connsiteY133" fmla="*/ 1265 h 10000"/>
              <a:gd name="connsiteX134" fmla="*/ 3073 w 10000"/>
              <a:gd name="connsiteY134" fmla="*/ 1326 h 10000"/>
              <a:gd name="connsiteX135" fmla="*/ 2956 w 10000"/>
              <a:gd name="connsiteY135" fmla="*/ 1394 h 10000"/>
              <a:gd name="connsiteX136" fmla="*/ 2742 w 10000"/>
              <a:gd name="connsiteY136" fmla="*/ 1515 h 10000"/>
              <a:gd name="connsiteX137" fmla="*/ 2541 w 10000"/>
              <a:gd name="connsiteY137" fmla="*/ 1644 h 10000"/>
              <a:gd name="connsiteX138" fmla="*/ 2376 w 10000"/>
              <a:gd name="connsiteY138" fmla="*/ 1742 h 10000"/>
              <a:gd name="connsiteX139" fmla="*/ 2217 w 10000"/>
              <a:gd name="connsiteY139" fmla="*/ 1848 h 10000"/>
              <a:gd name="connsiteX140" fmla="*/ 2079 w 10000"/>
              <a:gd name="connsiteY140" fmla="*/ 1939 h 10000"/>
              <a:gd name="connsiteX141" fmla="*/ 1968 w 10000"/>
              <a:gd name="connsiteY141" fmla="*/ 2023 h 10000"/>
              <a:gd name="connsiteX142" fmla="*/ 1865 w 10000"/>
              <a:gd name="connsiteY142" fmla="*/ 2106 h 10000"/>
              <a:gd name="connsiteX143" fmla="*/ 1789 w 10000"/>
              <a:gd name="connsiteY143" fmla="*/ 2182 h 10000"/>
              <a:gd name="connsiteX144" fmla="*/ 1706 w 10000"/>
              <a:gd name="connsiteY144" fmla="*/ 2250 h 10000"/>
              <a:gd name="connsiteX145" fmla="*/ 1630 w 10000"/>
              <a:gd name="connsiteY145" fmla="*/ 2311 h 10000"/>
              <a:gd name="connsiteX146" fmla="*/ 1547 w 10000"/>
              <a:gd name="connsiteY146" fmla="*/ 2364 h 10000"/>
              <a:gd name="connsiteX147" fmla="*/ 1471 w 10000"/>
              <a:gd name="connsiteY147" fmla="*/ 2409 h 10000"/>
              <a:gd name="connsiteX148" fmla="*/ 1395 w 10000"/>
              <a:gd name="connsiteY148" fmla="*/ 2447 h 10000"/>
              <a:gd name="connsiteX149" fmla="*/ 1340 w 10000"/>
              <a:gd name="connsiteY149" fmla="*/ 2470 h 10000"/>
              <a:gd name="connsiteX150" fmla="*/ 1312 w 10000"/>
              <a:gd name="connsiteY150" fmla="*/ 2485 h 10000"/>
              <a:gd name="connsiteX151" fmla="*/ 1291 w 10000"/>
              <a:gd name="connsiteY15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812 w 10000"/>
              <a:gd name="connsiteY15" fmla="*/ 5567 h 10000"/>
              <a:gd name="connsiteX16" fmla="*/ 2744 w 10000"/>
              <a:gd name="connsiteY16" fmla="*/ 9786 h 10000"/>
              <a:gd name="connsiteX17" fmla="*/ 3253 w 10000"/>
              <a:gd name="connsiteY17" fmla="*/ 9462 h 10000"/>
              <a:gd name="connsiteX18" fmla="*/ 3363 w 10000"/>
              <a:gd name="connsiteY18" fmla="*/ 9598 h 10000"/>
              <a:gd name="connsiteX19" fmla="*/ 3481 w 10000"/>
              <a:gd name="connsiteY19" fmla="*/ 9712 h 10000"/>
              <a:gd name="connsiteX20" fmla="*/ 3591 w 10000"/>
              <a:gd name="connsiteY20" fmla="*/ 9795 h 10000"/>
              <a:gd name="connsiteX21" fmla="*/ 3702 w 10000"/>
              <a:gd name="connsiteY21" fmla="*/ 9864 h 10000"/>
              <a:gd name="connsiteX22" fmla="*/ 3805 w 10000"/>
              <a:gd name="connsiteY22" fmla="*/ 9909 h 10000"/>
              <a:gd name="connsiteX23" fmla="*/ 3916 w 10000"/>
              <a:gd name="connsiteY23" fmla="*/ 9939 h 10000"/>
              <a:gd name="connsiteX24" fmla="*/ 4019 w 10000"/>
              <a:gd name="connsiteY24" fmla="*/ 9970 h 10000"/>
              <a:gd name="connsiteX25" fmla="*/ 4130 w 10000"/>
              <a:gd name="connsiteY25" fmla="*/ 9977 h 10000"/>
              <a:gd name="connsiteX26" fmla="*/ 4254 w 10000"/>
              <a:gd name="connsiteY26" fmla="*/ 9992 h 10000"/>
              <a:gd name="connsiteX27" fmla="*/ 4330 w 10000"/>
              <a:gd name="connsiteY27" fmla="*/ 10000 h 10000"/>
              <a:gd name="connsiteX28" fmla="*/ 4434 w 10000"/>
              <a:gd name="connsiteY28" fmla="*/ 9992 h 10000"/>
              <a:gd name="connsiteX29" fmla="*/ 4572 w 10000"/>
              <a:gd name="connsiteY29" fmla="*/ 9985 h 10000"/>
              <a:gd name="connsiteX30" fmla="*/ 4731 w 10000"/>
              <a:gd name="connsiteY30" fmla="*/ 9977 h 10000"/>
              <a:gd name="connsiteX31" fmla="*/ 4903 w 10000"/>
              <a:gd name="connsiteY31" fmla="*/ 9962 h 10000"/>
              <a:gd name="connsiteX32" fmla="*/ 5097 w 10000"/>
              <a:gd name="connsiteY32" fmla="*/ 9932 h 10000"/>
              <a:gd name="connsiteX33" fmla="*/ 5297 w 10000"/>
              <a:gd name="connsiteY33" fmla="*/ 9917 h 10000"/>
              <a:gd name="connsiteX34" fmla="*/ 5490 w 10000"/>
              <a:gd name="connsiteY34" fmla="*/ 9886 h 10000"/>
              <a:gd name="connsiteX35" fmla="*/ 5691 w 10000"/>
              <a:gd name="connsiteY35" fmla="*/ 9864 h 10000"/>
              <a:gd name="connsiteX36" fmla="*/ 5891 w 10000"/>
              <a:gd name="connsiteY36" fmla="*/ 9841 h 10000"/>
              <a:gd name="connsiteX37" fmla="*/ 6070 w 10000"/>
              <a:gd name="connsiteY37" fmla="*/ 9811 h 10000"/>
              <a:gd name="connsiteX38" fmla="*/ 6236 w 10000"/>
              <a:gd name="connsiteY38" fmla="*/ 9795 h 10000"/>
              <a:gd name="connsiteX39" fmla="*/ 6374 w 10000"/>
              <a:gd name="connsiteY39" fmla="*/ 9765 h 10000"/>
              <a:gd name="connsiteX40" fmla="*/ 6499 w 10000"/>
              <a:gd name="connsiteY40" fmla="*/ 9750 h 10000"/>
              <a:gd name="connsiteX41" fmla="*/ 6581 w 10000"/>
              <a:gd name="connsiteY41" fmla="*/ 9742 h 10000"/>
              <a:gd name="connsiteX42" fmla="*/ 6637 w 10000"/>
              <a:gd name="connsiteY42" fmla="*/ 9735 h 10000"/>
              <a:gd name="connsiteX43" fmla="*/ 6692 w 10000"/>
              <a:gd name="connsiteY43" fmla="*/ 9727 h 10000"/>
              <a:gd name="connsiteX44" fmla="*/ 6789 w 10000"/>
              <a:gd name="connsiteY44" fmla="*/ 9689 h 10000"/>
              <a:gd name="connsiteX45" fmla="*/ 6920 w 10000"/>
              <a:gd name="connsiteY45" fmla="*/ 9644 h 10000"/>
              <a:gd name="connsiteX46" fmla="*/ 7079 w 10000"/>
              <a:gd name="connsiteY46" fmla="*/ 9583 h 10000"/>
              <a:gd name="connsiteX47" fmla="*/ 7258 w 10000"/>
              <a:gd name="connsiteY47" fmla="*/ 9515 h 10000"/>
              <a:gd name="connsiteX48" fmla="*/ 7465 w 10000"/>
              <a:gd name="connsiteY48" fmla="*/ 9447 h 10000"/>
              <a:gd name="connsiteX49" fmla="*/ 7673 w 10000"/>
              <a:gd name="connsiteY49" fmla="*/ 9356 h 10000"/>
              <a:gd name="connsiteX50" fmla="*/ 7894 w 10000"/>
              <a:gd name="connsiteY50" fmla="*/ 9273 h 10000"/>
              <a:gd name="connsiteX51" fmla="*/ 8108 w 10000"/>
              <a:gd name="connsiteY51" fmla="*/ 9189 h 10000"/>
              <a:gd name="connsiteX52" fmla="*/ 8322 w 10000"/>
              <a:gd name="connsiteY52" fmla="*/ 9106 h 10000"/>
              <a:gd name="connsiteX53" fmla="*/ 8522 w 10000"/>
              <a:gd name="connsiteY53" fmla="*/ 9015 h 10000"/>
              <a:gd name="connsiteX54" fmla="*/ 8709 w 10000"/>
              <a:gd name="connsiteY54" fmla="*/ 8939 h 10000"/>
              <a:gd name="connsiteX55" fmla="*/ 8867 w 10000"/>
              <a:gd name="connsiteY55" fmla="*/ 8879 h 10000"/>
              <a:gd name="connsiteX56" fmla="*/ 8999 w 10000"/>
              <a:gd name="connsiteY56" fmla="*/ 8818 h 10000"/>
              <a:gd name="connsiteX57" fmla="*/ 9095 w 10000"/>
              <a:gd name="connsiteY57" fmla="*/ 8773 h 10000"/>
              <a:gd name="connsiteX58" fmla="*/ 9151 w 10000"/>
              <a:gd name="connsiteY58" fmla="*/ 8735 h 10000"/>
              <a:gd name="connsiteX59" fmla="*/ 9240 w 10000"/>
              <a:gd name="connsiteY59" fmla="*/ 8674 h 10000"/>
              <a:gd name="connsiteX60" fmla="*/ 9351 w 10000"/>
              <a:gd name="connsiteY60" fmla="*/ 8583 h 10000"/>
              <a:gd name="connsiteX61" fmla="*/ 9475 w 10000"/>
              <a:gd name="connsiteY61" fmla="*/ 8470 h 10000"/>
              <a:gd name="connsiteX62" fmla="*/ 9606 w 10000"/>
              <a:gd name="connsiteY62" fmla="*/ 8356 h 10000"/>
              <a:gd name="connsiteX63" fmla="*/ 9724 w 10000"/>
              <a:gd name="connsiteY63" fmla="*/ 8250 h 10000"/>
              <a:gd name="connsiteX64" fmla="*/ 9827 w 10000"/>
              <a:gd name="connsiteY64" fmla="*/ 8152 h 10000"/>
              <a:gd name="connsiteX65" fmla="*/ 9896 w 10000"/>
              <a:gd name="connsiteY65" fmla="*/ 8091 h 10000"/>
              <a:gd name="connsiteX66" fmla="*/ 9924 w 10000"/>
              <a:gd name="connsiteY66" fmla="*/ 8068 h 10000"/>
              <a:gd name="connsiteX67" fmla="*/ 10000 w 10000"/>
              <a:gd name="connsiteY67" fmla="*/ 7045 h 10000"/>
              <a:gd name="connsiteX68" fmla="*/ 9979 w 10000"/>
              <a:gd name="connsiteY68" fmla="*/ 6424 h 10000"/>
              <a:gd name="connsiteX69" fmla="*/ 9917 w 10000"/>
              <a:gd name="connsiteY69" fmla="*/ 5053 h 10000"/>
              <a:gd name="connsiteX70" fmla="*/ 9855 w 10000"/>
              <a:gd name="connsiteY70" fmla="*/ 3652 h 10000"/>
              <a:gd name="connsiteX71" fmla="*/ 9814 w 10000"/>
              <a:gd name="connsiteY71" fmla="*/ 2939 h 10000"/>
              <a:gd name="connsiteX72" fmla="*/ 9793 w 10000"/>
              <a:gd name="connsiteY72" fmla="*/ 2818 h 10000"/>
              <a:gd name="connsiteX73" fmla="*/ 9765 w 10000"/>
              <a:gd name="connsiteY73" fmla="*/ 2606 h 10000"/>
              <a:gd name="connsiteX74" fmla="*/ 9717 w 10000"/>
              <a:gd name="connsiteY74" fmla="*/ 2341 h 10000"/>
              <a:gd name="connsiteX75" fmla="*/ 9662 w 10000"/>
              <a:gd name="connsiteY75" fmla="*/ 2030 h 10000"/>
              <a:gd name="connsiteX76" fmla="*/ 9606 w 10000"/>
              <a:gd name="connsiteY76" fmla="*/ 1720 h 10000"/>
              <a:gd name="connsiteX77" fmla="*/ 9558 w 10000"/>
              <a:gd name="connsiteY77" fmla="*/ 1447 h 10000"/>
              <a:gd name="connsiteX78" fmla="*/ 9517 w 10000"/>
              <a:gd name="connsiteY78" fmla="*/ 1227 h 10000"/>
              <a:gd name="connsiteX79" fmla="*/ 9503 w 10000"/>
              <a:gd name="connsiteY79" fmla="*/ 1098 h 10000"/>
              <a:gd name="connsiteX80" fmla="*/ 9489 w 10000"/>
              <a:gd name="connsiteY80" fmla="*/ 1015 h 10000"/>
              <a:gd name="connsiteX81" fmla="*/ 9454 w 10000"/>
              <a:gd name="connsiteY81" fmla="*/ 909 h 10000"/>
              <a:gd name="connsiteX82" fmla="*/ 9406 w 10000"/>
              <a:gd name="connsiteY82" fmla="*/ 773 h 10000"/>
              <a:gd name="connsiteX83" fmla="*/ 9351 w 10000"/>
              <a:gd name="connsiteY83" fmla="*/ 652 h 10000"/>
              <a:gd name="connsiteX84" fmla="*/ 9282 w 10000"/>
              <a:gd name="connsiteY84" fmla="*/ 530 h 10000"/>
              <a:gd name="connsiteX85" fmla="*/ 9206 w 10000"/>
              <a:gd name="connsiteY85" fmla="*/ 417 h 10000"/>
              <a:gd name="connsiteX86" fmla="*/ 9130 w 10000"/>
              <a:gd name="connsiteY86" fmla="*/ 333 h 10000"/>
              <a:gd name="connsiteX87" fmla="*/ 9047 w 10000"/>
              <a:gd name="connsiteY87" fmla="*/ 273 h 10000"/>
              <a:gd name="connsiteX88" fmla="*/ 8999 w 10000"/>
              <a:gd name="connsiteY88" fmla="*/ 250 h 10000"/>
              <a:gd name="connsiteX89" fmla="*/ 8930 w 10000"/>
              <a:gd name="connsiteY89" fmla="*/ 227 h 10000"/>
              <a:gd name="connsiteX90" fmla="*/ 8847 w 10000"/>
              <a:gd name="connsiteY90" fmla="*/ 197 h 10000"/>
              <a:gd name="connsiteX91" fmla="*/ 8757 w 10000"/>
              <a:gd name="connsiteY91" fmla="*/ 182 h 10000"/>
              <a:gd name="connsiteX92" fmla="*/ 8653 w 10000"/>
              <a:gd name="connsiteY92" fmla="*/ 159 h 10000"/>
              <a:gd name="connsiteX93" fmla="*/ 8529 w 10000"/>
              <a:gd name="connsiteY93" fmla="*/ 129 h 10000"/>
              <a:gd name="connsiteX94" fmla="*/ 8412 w 10000"/>
              <a:gd name="connsiteY94" fmla="*/ 106 h 10000"/>
              <a:gd name="connsiteX95" fmla="*/ 8287 w 10000"/>
              <a:gd name="connsiteY95" fmla="*/ 83 h 10000"/>
              <a:gd name="connsiteX96" fmla="*/ 8149 w 10000"/>
              <a:gd name="connsiteY96" fmla="*/ 61 h 10000"/>
              <a:gd name="connsiteX97" fmla="*/ 8025 w 10000"/>
              <a:gd name="connsiteY97" fmla="*/ 45 h 10000"/>
              <a:gd name="connsiteX98" fmla="*/ 7901 w 10000"/>
              <a:gd name="connsiteY98" fmla="*/ 23 h 10000"/>
              <a:gd name="connsiteX99" fmla="*/ 7783 w 10000"/>
              <a:gd name="connsiteY99" fmla="*/ 15 h 10000"/>
              <a:gd name="connsiteX100" fmla="*/ 7673 w 10000"/>
              <a:gd name="connsiteY100" fmla="*/ 8 h 10000"/>
              <a:gd name="connsiteX101" fmla="*/ 7569 w 10000"/>
              <a:gd name="connsiteY101" fmla="*/ 0 h 10000"/>
              <a:gd name="connsiteX102" fmla="*/ 7472 w 10000"/>
              <a:gd name="connsiteY102" fmla="*/ 0 h 10000"/>
              <a:gd name="connsiteX103" fmla="*/ 7403 w 10000"/>
              <a:gd name="connsiteY103" fmla="*/ 8 h 10000"/>
              <a:gd name="connsiteX104" fmla="*/ 7320 w 10000"/>
              <a:gd name="connsiteY104" fmla="*/ 15 h 10000"/>
              <a:gd name="connsiteX105" fmla="*/ 7203 w 10000"/>
              <a:gd name="connsiteY105" fmla="*/ 45 h 10000"/>
              <a:gd name="connsiteX106" fmla="*/ 7065 w 10000"/>
              <a:gd name="connsiteY106" fmla="*/ 68 h 10000"/>
              <a:gd name="connsiteX107" fmla="*/ 6906 w 10000"/>
              <a:gd name="connsiteY107" fmla="*/ 106 h 10000"/>
              <a:gd name="connsiteX108" fmla="*/ 6733 w 10000"/>
              <a:gd name="connsiteY108" fmla="*/ 144 h 10000"/>
              <a:gd name="connsiteX109" fmla="*/ 6540 w 10000"/>
              <a:gd name="connsiteY109" fmla="*/ 189 h 10000"/>
              <a:gd name="connsiteX110" fmla="*/ 6354 w 10000"/>
              <a:gd name="connsiteY110" fmla="*/ 242 h 10000"/>
              <a:gd name="connsiteX111" fmla="*/ 6146 w 10000"/>
              <a:gd name="connsiteY111" fmla="*/ 295 h 10000"/>
              <a:gd name="connsiteX112" fmla="*/ 5946 w 10000"/>
              <a:gd name="connsiteY112" fmla="*/ 348 h 10000"/>
              <a:gd name="connsiteX113" fmla="*/ 5746 w 10000"/>
              <a:gd name="connsiteY113" fmla="*/ 402 h 10000"/>
              <a:gd name="connsiteX114" fmla="*/ 5559 w 10000"/>
              <a:gd name="connsiteY114" fmla="*/ 455 h 10000"/>
              <a:gd name="connsiteX115" fmla="*/ 5380 w 10000"/>
              <a:gd name="connsiteY115" fmla="*/ 500 h 10000"/>
              <a:gd name="connsiteX116" fmla="*/ 5214 w 10000"/>
              <a:gd name="connsiteY116" fmla="*/ 538 h 10000"/>
              <a:gd name="connsiteX117" fmla="*/ 5069 w 10000"/>
              <a:gd name="connsiteY117" fmla="*/ 583 h 10000"/>
              <a:gd name="connsiteX118" fmla="*/ 4952 w 10000"/>
              <a:gd name="connsiteY118" fmla="*/ 621 h 10000"/>
              <a:gd name="connsiteX119" fmla="*/ 4862 w 10000"/>
              <a:gd name="connsiteY119" fmla="*/ 644 h 10000"/>
              <a:gd name="connsiteX120" fmla="*/ 4786 w 10000"/>
              <a:gd name="connsiteY120" fmla="*/ 674 h 10000"/>
              <a:gd name="connsiteX121" fmla="*/ 4696 w 10000"/>
              <a:gd name="connsiteY121" fmla="*/ 697 h 10000"/>
              <a:gd name="connsiteX122" fmla="*/ 4593 w 10000"/>
              <a:gd name="connsiteY122" fmla="*/ 735 h 10000"/>
              <a:gd name="connsiteX123" fmla="*/ 4489 w 10000"/>
              <a:gd name="connsiteY123" fmla="*/ 765 h 10000"/>
              <a:gd name="connsiteX124" fmla="*/ 4372 w 10000"/>
              <a:gd name="connsiteY124" fmla="*/ 803 h 10000"/>
              <a:gd name="connsiteX125" fmla="*/ 4254 w 10000"/>
              <a:gd name="connsiteY125" fmla="*/ 848 h 10000"/>
              <a:gd name="connsiteX126" fmla="*/ 4123 w 10000"/>
              <a:gd name="connsiteY126" fmla="*/ 886 h 10000"/>
              <a:gd name="connsiteX127" fmla="*/ 3999 w 10000"/>
              <a:gd name="connsiteY127" fmla="*/ 932 h 10000"/>
              <a:gd name="connsiteX128" fmla="*/ 3860 w 10000"/>
              <a:gd name="connsiteY128" fmla="*/ 985 h 10000"/>
              <a:gd name="connsiteX129" fmla="*/ 3729 w 10000"/>
              <a:gd name="connsiteY129" fmla="*/ 1030 h 10000"/>
              <a:gd name="connsiteX130" fmla="*/ 3591 w 10000"/>
              <a:gd name="connsiteY130" fmla="*/ 1091 h 10000"/>
              <a:gd name="connsiteX131" fmla="*/ 3460 w 10000"/>
              <a:gd name="connsiteY131" fmla="*/ 1144 h 10000"/>
              <a:gd name="connsiteX132" fmla="*/ 3329 w 10000"/>
              <a:gd name="connsiteY132" fmla="*/ 1205 h 10000"/>
              <a:gd name="connsiteX133" fmla="*/ 3198 w 10000"/>
              <a:gd name="connsiteY133" fmla="*/ 1265 h 10000"/>
              <a:gd name="connsiteX134" fmla="*/ 3073 w 10000"/>
              <a:gd name="connsiteY134" fmla="*/ 1326 h 10000"/>
              <a:gd name="connsiteX135" fmla="*/ 2956 w 10000"/>
              <a:gd name="connsiteY135" fmla="*/ 1394 h 10000"/>
              <a:gd name="connsiteX136" fmla="*/ 2742 w 10000"/>
              <a:gd name="connsiteY136" fmla="*/ 1515 h 10000"/>
              <a:gd name="connsiteX137" fmla="*/ 2541 w 10000"/>
              <a:gd name="connsiteY137" fmla="*/ 1644 h 10000"/>
              <a:gd name="connsiteX138" fmla="*/ 2376 w 10000"/>
              <a:gd name="connsiteY138" fmla="*/ 1742 h 10000"/>
              <a:gd name="connsiteX139" fmla="*/ 2217 w 10000"/>
              <a:gd name="connsiteY139" fmla="*/ 1848 h 10000"/>
              <a:gd name="connsiteX140" fmla="*/ 2079 w 10000"/>
              <a:gd name="connsiteY140" fmla="*/ 1939 h 10000"/>
              <a:gd name="connsiteX141" fmla="*/ 1968 w 10000"/>
              <a:gd name="connsiteY141" fmla="*/ 2023 h 10000"/>
              <a:gd name="connsiteX142" fmla="*/ 1865 w 10000"/>
              <a:gd name="connsiteY142" fmla="*/ 2106 h 10000"/>
              <a:gd name="connsiteX143" fmla="*/ 1789 w 10000"/>
              <a:gd name="connsiteY143" fmla="*/ 2182 h 10000"/>
              <a:gd name="connsiteX144" fmla="*/ 1706 w 10000"/>
              <a:gd name="connsiteY144" fmla="*/ 2250 h 10000"/>
              <a:gd name="connsiteX145" fmla="*/ 1630 w 10000"/>
              <a:gd name="connsiteY145" fmla="*/ 2311 h 10000"/>
              <a:gd name="connsiteX146" fmla="*/ 1547 w 10000"/>
              <a:gd name="connsiteY146" fmla="*/ 2364 h 10000"/>
              <a:gd name="connsiteX147" fmla="*/ 1471 w 10000"/>
              <a:gd name="connsiteY147" fmla="*/ 2409 h 10000"/>
              <a:gd name="connsiteX148" fmla="*/ 1395 w 10000"/>
              <a:gd name="connsiteY148" fmla="*/ 2447 h 10000"/>
              <a:gd name="connsiteX149" fmla="*/ 1340 w 10000"/>
              <a:gd name="connsiteY149" fmla="*/ 2470 h 10000"/>
              <a:gd name="connsiteX150" fmla="*/ 1312 w 10000"/>
              <a:gd name="connsiteY150" fmla="*/ 2485 h 10000"/>
              <a:gd name="connsiteX151" fmla="*/ 1291 w 10000"/>
              <a:gd name="connsiteY15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727 w 10000"/>
              <a:gd name="connsiteY13" fmla="*/ 4833 h 10000"/>
              <a:gd name="connsiteX14" fmla="*/ 1812 w 10000"/>
              <a:gd name="connsiteY14" fmla="*/ 5567 h 10000"/>
              <a:gd name="connsiteX15" fmla="*/ 2744 w 10000"/>
              <a:gd name="connsiteY15" fmla="*/ 9786 h 10000"/>
              <a:gd name="connsiteX16" fmla="*/ 3253 w 10000"/>
              <a:gd name="connsiteY16" fmla="*/ 9462 h 10000"/>
              <a:gd name="connsiteX17" fmla="*/ 3363 w 10000"/>
              <a:gd name="connsiteY17" fmla="*/ 9598 h 10000"/>
              <a:gd name="connsiteX18" fmla="*/ 3481 w 10000"/>
              <a:gd name="connsiteY18" fmla="*/ 9712 h 10000"/>
              <a:gd name="connsiteX19" fmla="*/ 3591 w 10000"/>
              <a:gd name="connsiteY19" fmla="*/ 9795 h 10000"/>
              <a:gd name="connsiteX20" fmla="*/ 3702 w 10000"/>
              <a:gd name="connsiteY20" fmla="*/ 9864 h 10000"/>
              <a:gd name="connsiteX21" fmla="*/ 3805 w 10000"/>
              <a:gd name="connsiteY21" fmla="*/ 9909 h 10000"/>
              <a:gd name="connsiteX22" fmla="*/ 3916 w 10000"/>
              <a:gd name="connsiteY22" fmla="*/ 9939 h 10000"/>
              <a:gd name="connsiteX23" fmla="*/ 4019 w 10000"/>
              <a:gd name="connsiteY23" fmla="*/ 9970 h 10000"/>
              <a:gd name="connsiteX24" fmla="*/ 4130 w 10000"/>
              <a:gd name="connsiteY24" fmla="*/ 9977 h 10000"/>
              <a:gd name="connsiteX25" fmla="*/ 4254 w 10000"/>
              <a:gd name="connsiteY25" fmla="*/ 9992 h 10000"/>
              <a:gd name="connsiteX26" fmla="*/ 4330 w 10000"/>
              <a:gd name="connsiteY26" fmla="*/ 10000 h 10000"/>
              <a:gd name="connsiteX27" fmla="*/ 4434 w 10000"/>
              <a:gd name="connsiteY27" fmla="*/ 9992 h 10000"/>
              <a:gd name="connsiteX28" fmla="*/ 4572 w 10000"/>
              <a:gd name="connsiteY28" fmla="*/ 9985 h 10000"/>
              <a:gd name="connsiteX29" fmla="*/ 4731 w 10000"/>
              <a:gd name="connsiteY29" fmla="*/ 9977 h 10000"/>
              <a:gd name="connsiteX30" fmla="*/ 4903 w 10000"/>
              <a:gd name="connsiteY30" fmla="*/ 9962 h 10000"/>
              <a:gd name="connsiteX31" fmla="*/ 5097 w 10000"/>
              <a:gd name="connsiteY31" fmla="*/ 9932 h 10000"/>
              <a:gd name="connsiteX32" fmla="*/ 5297 w 10000"/>
              <a:gd name="connsiteY32" fmla="*/ 9917 h 10000"/>
              <a:gd name="connsiteX33" fmla="*/ 5490 w 10000"/>
              <a:gd name="connsiteY33" fmla="*/ 9886 h 10000"/>
              <a:gd name="connsiteX34" fmla="*/ 5691 w 10000"/>
              <a:gd name="connsiteY34" fmla="*/ 9864 h 10000"/>
              <a:gd name="connsiteX35" fmla="*/ 5891 w 10000"/>
              <a:gd name="connsiteY35" fmla="*/ 9841 h 10000"/>
              <a:gd name="connsiteX36" fmla="*/ 6070 w 10000"/>
              <a:gd name="connsiteY36" fmla="*/ 9811 h 10000"/>
              <a:gd name="connsiteX37" fmla="*/ 6236 w 10000"/>
              <a:gd name="connsiteY37" fmla="*/ 9795 h 10000"/>
              <a:gd name="connsiteX38" fmla="*/ 6374 w 10000"/>
              <a:gd name="connsiteY38" fmla="*/ 9765 h 10000"/>
              <a:gd name="connsiteX39" fmla="*/ 6499 w 10000"/>
              <a:gd name="connsiteY39" fmla="*/ 9750 h 10000"/>
              <a:gd name="connsiteX40" fmla="*/ 6581 w 10000"/>
              <a:gd name="connsiteY40" fmla="*/ 9742 h 10000"/>
              <a:gd name="connsiteX41" fmla="*/ 6637 w 10000"/>
              <a:gd name="connsiteY41" fmla="*/ 9735 h 10000"/>
              <a:gd name="connsiteX42" fmla="*/ 6692 w 10000"/>
              <a:gd name="connsiteY42" fmla="*/ 9727 h 10000"/>
              <a:gd name="connsiteX43" fmla="*/ 6789 w 10000"/>
              <a:gd name="connsiteY43" fmla="*/ 9689 h 10000"/>
              <a:gd name="connsiteX44" fmla="*/ 6920 w 10000"/>
              <a:gd name="connsiteY44" fmla="*/ 9644 h 10000"/>
              <a:gd name="connsiteX45" fmla="*/ 7079 w 10000"/>
              <a:gd name="connsiteY45" fmla="*/ 9583 h 10000"/>
              <a:gd name="connsiteX46" fmla="*/ 7258 w 10000"/>
              <a:gd name="connsiteY46" fmla="*/ 9515 h 10000"/>
              <a:gd name="connsiteX47" fmla="*/ 7465 w 10000"/>
              <a:gd name="connsiteY47" fmla="*/ 9447 h 10000"/>
              <a:gd name="connsiteX48" fmla="*/ 7673 w 10000"/>
              <a:gd name="connsiteY48" fmla="*/ 9356 h 10000"/>
              <a:gd name="connsiteX49" fmla="*/ 7894 w 10000"/>
              <a:gd name="connsiteY49" fmla="*/ 9273 h 10000"/>
              <a:gd name="connsiteX50" fmla="*/ 8108 w 10000"/>
              <a:gd name="connsiteY50" fmla="*/ 9189 h 10000"/>
              <a:gd name="connsiteX51" fmla="*/ 8322 w 10000"/>
              <a:gd name="connsiteY51" fmla="*/ 9106 h 10000"/>
              <a:gd name="connsiteX52" fmla="*/ 8522 w 10000"/>
              <a:gd name="connsiteY52" fmla="*/ 9015 h 10000"/>
              <a:gd name="connsiteX53" fmla="*/ 8709 w 10000"/>
              <a:gd name="connsiteY53" fmla="*/ 8939 h 10000"/>
              <a:gd name="connsiteX54" fmla="*/ 8867 w 10000"/>
              <a:gd name="connsiteY54" fmla="*/ 8879 h 10000"/>
              <a:gd name="connsiteX55" fmla="*/ 8999 w 10000"/>
              <a:gd name="connsiteY55" fmla="*/ 8818 h 10000"/>
              <a:gd name="connsiteX56" fmla="*/ 9095 w 10000"/>
              <a:gd name="connsiteY56" fmla="*/ 8773 h 10000"/>
              <a:gd name="connsiteX57" fmla="*/ 9151 w 10000"/>
              <a:gd name="connsiteY57" fmla="*/ 8735 h 10000"/>
              <a:gd name="connsiteX58" fmla="*/ 9240 w 10000"/>
              <a:gd name="connsiteY58" fmla="*/ 8674 h 10000"/>
              <a:gd name="connsiteX59" fmla="*/ 9351 w 10000"/>
              <a:gd name="connsiteY59" fmla="*/ 8583 h 10000"/>
              <a:gd name="connsiteX60" fmla="*/ 9475 w 10000"/>
              <a:gd name="connsiteY60" fmla="*/ 8470 h 10000"/>
              <a:gd name="connsiteX61" fmla="*/ 9606 w 10000"/>
              <a:gd name="connsiteY61" fmla="*/ 8356 h 10000"/>
              <a:gd name="connsiteX62" fmla="*/ 9724 w 10000"/>
              <a:gd name="connsiteY62" fmla="*/ 8250 h 10000"/>
              <a:gd name="connsiteX63" fmla="*/ 9827 w 10000"/>
              <a:gd name="connsiteY63" fmla="*/ 8152 h 10000"/>
              <a:gd name="connsiteX64" fmla="*/ 9896 w 10000"/>
              <a:gd name="connsiteY64" fmla="*/ 8091 h 10000"/>
              <a:gd name="connsiteX65" fmla="*/ 9924 w 10000"/>
              <a:gd name="connsiteY65" fmla="*/ 8068 h 10000"/>
              <a:gd name="connsiteX66" fmla="*/ 10000 w 10000"/>
              <a:gd name="connsiteY66" fmla="*/ 7045 h 10000"/>
              <a:gd name="connsiteX67" fmla="*/ 9979 w 10000"/>
              <a:gd name="connsiteY67" fmla="*/ 6424 h 10000"/>
              <a:gd name="connsiteX68" fmla="*/ 9917 w 10000"/>
              <a:gd name="connsiteY68" fmla="*/ 5053 h 10000"/>
              <a:gd name="connsiteX69" fmla="*/ 9855 w 10000"/>
              <a:gd name="connsiteY69" fmla="*/ 3652 h 10000"/>
              <a:gd name="connsiteX70" fmla="*/ 9814 w 10000"/>
              <a:gd name="connsiteY70" fmla="*/ 2939 h 10000"/>
              <a:gd name="connsiteX71" fmla="*/ 9793 w 10000"/>
              <a:gd name="connsiteY71" fmla="*/ 2818 h 10000"/>
              <a:gd name="connsiteX72" fmla="*/ 9765 w 10000"/>
              <a:gd name="connsiteY72" fmla="*/ 2606 h 10000"/>
              <a:gd name="connsiteX73" fmla="*/ 9717 w 10000"/>
              <a:gd name="connsiteY73" fmla="*/ 2341 h 10000"/>
              <a:gd name="connsiteX74" fmla="*/ 9662 w 10000"/>
              <a:gd name="connsiteY74" fmla="*/ 2030 h 10000"/>
              <a:gd name="connsiteX75" fmla="*/ 9606 w 10000"/>
              <a:gd name="connsiteY75" fmla="*/ 1720 h 10000"/>
              <a:gd name="connsiteX76" fmla="*/ 9558 w 10000"/>
              <a:gd name="connsiteY76" fmla="*/ 1447 h 10000"/>
              <a:gd name="connsiteX77" fmla="*/ 9517 w 10000"/>
              <a:gd name="connsiteY77" fmla="*/ 1227 h 10000"/>
              <a:gd name="connsiteX78" fmla="*/ 9503 w 10000"/>
              <a:gd name="connsiteY78" fmla="*/ 1098 h 10000"/>
              <a:gd name="connsiteX79" fmla="*/ 9489 w 10000"/>
              <a:gd name="connsiteY79" fmla="*/ 1015 h 10000"/>
              <a:gd name="connsiteX80" fmla="*/ 9454 w 10000"/>
              <a:gd name="connsiteY80" fmla="*/ 909 h 10000"/>
              <a:gd name="connsiteX81" fmla="*/ 9406 w 10000"/>
              <a:gd name="connsiteY81" fmla="*/ 773 h 10000"/>
              <a:gd name="connsiteX82" fmla="*/ 9351 w 10000"/>
              <a:gd name="connsiteY82" fmla="*/ 652 h 10000"/>
              <a:gd name="connsiteX83" fmla="*/ 9282 w 10000"/>
              <a:gd name="connsiteY83" fmla="*/ 530 h 10000"/>
              <a:gd name="connsiteX84" fmla="*/ 9206 w 10000"/>
              <a:gd name="connsiteY84" fmla="*/ 417 h 10000"/>
              <a:gd name="connsiteX85" fmla="*/ 9130 w 10000"/>
              <a:gd name="connsiteY85" fmla="*/ 333 h 10000"/>
              <a:gd name="connsiteX86" fmla="*/ 9047 w 10000"/>
              <a:gd name="connsiteY86" fmla="*/ 273 h 10000"/>
              <a:gd name="connsiteX87" fmla="*/ 8999 w 10000"/>
              <a:gd name="connsiteY87" fmla="*/ 250 h 10000"/>
              <a:gd name="connsiteX88" fmla="*/ 8930 w 10000"/>
              <a:gd name="connsiteY88" fmla="*/ 227 h 10000"/>
              <a:gd name="connsiteX89" fmla="*/ 8847 w 10000"/>
              <a:gd name="connsiteY89" fmla="*/ 197 h 10000"/>
              <a:gd name="connsiteX90" fmla="*/ 8757 w 10000"/>
              <a:gd name="connsiteY90" fmla="*/ 182 h 10000"/>
              <a:gd name="connsiteX91" fmla="*/ 8653 w 10000"/>
              <a:gd name="connsiteY91" fmla="*/ 159 h 10000"/>
              <a:gd name="connsiteX92" fmla="*/ 8529 w 10000"/>
              <a:gd name="connsiteY92" fmla="*/ 129 h 10000"/>
              <a:gd name="connsiteX93" fmla="*/ 8412 w 10000"/>
              <a:gd name="connsiteY93" fmla="*/ 106 h 10000"/>
              <a:gd name="connsiteX94" fmla="*/ 8287 w 10000"/>
              <a:gd name="connsiteY94" fmla="*/ 83 h 10000"/>
              <a:gd name="connsiteX95" fmla="*/ 8149 w 10000"/>
              <a:gd name="connsiteY95" fmla="*/ 61 h 10000"/>
              <a:gd name="connsiteX96" fmla="*/ 8025 w 10000"/>
              <a:gd name="connsiteY96" fmla="*/ 45 h 10000"/>
              <a:gd name="connsiteX97" fmla="*/ 7901 w 10000"/>
              <a:gd name="connsiteY97" fmla="*/ 23 h 10000"/>
              <a:gd name="connsiteX98" fmla="*/ 7783 w 10000"/>
              <a:gd name="connsiteY98" fmla="*/ 15 h 10000"/>
              <a:gd name="connsiteX99" fmla="*/ 7673 w 10000"/>
              <a:gd name="connsiteY99" fmla="*/ 8 h 10000"/>
              <a:gd name="connsiteX100" fmla="*/ 7569 w 10000"/>
              <a:gd name="connsiteY100" fmla="*/ 0 h 10000"/>
              <a:gd name="connsiteX101" fmla="*/ 7472 w 10000"/>
              <a:gd name="connsiteY101" fmla="*/ 0 h 10000"/>
              <a:gd name="connsiteX102" fmla="*/ 7403 w 10000"/>
              <a:gd name="connsiteY102" fmla="*/ 8 h 10000"/>
              <a:gd name="connsiteX103" fmla="*/ 7320 w 10000"/>
              <a:gd name="connsiteY103" fmla="*/ 15 h 10000"/>
              <a:gd name="connsiteX104" fmla="*/ 7203 w 10000"/>
              <a:gd name="connsiteY104" fmla="*/ 45 h 10000"/>
              <a:gd name="connsiteX105" fmla="*/ 7065 w 10000"/>
              <a:gd name="connsiteY105" fmla="*/ 68 h 10000"/>
              <a:gd name="connsiteX106" fmla="*/ 6906 w 10000"/>
              <a:gd name="connsiteY106" fmla="*/ 106 h 10000"/>
              <a:gd name="connsiteX107" fmla="*/ 6733 w 10000"/>
              <a:gd name="connsiteY107" fmla="*/ 144 h 10000"/>
              <a:gd name="connsiteX108" fmla="*/ 6540 w 10000"/>
              <a:gd name="connsiteY108" fmla="*/ 189 h 10000"/>
              <a:gd name="connsiteX109" fmla="*/ 6354 w 10000"/>
              <a:gd name="connsiteY109" fmla="*/ 242 h 10000"/>
              <a:gd name="connsiteX110" fmla="*/ 6146 w 10000"/>
              <a:gd name="connsiteY110" fmla="*/ 295 h 10000"/>
              <a:gd name="connsiteX111" fmla="*/ 5946 w 10000"/>
              <a:gd name="connsiteY111" fmla="*/ 348 h 10000"/>
              <a:gd name="connsiteX112" fmla="*/ 5746 w 10000"/>
              <a:gd name="connsiteY112" fmla="*/ 402 h 10000"/>
              <a:gd name="connsiteX113" fmla="*/ 5559 w 10000"/>
              <a:gd name="connsiteY113" fmla="*/ 455 h 10000"/>
              <a:gd name="connsiteX114" fmla="*/ 5380 w 10000"/>
              <a:gd name="connsiteY114" fmla="*/ 500 h 10000"/>
              <a:gd name="connsiteX115" fmla="*/ 5214 w 10000"/>
              <a:gd name="connsiteY115" fmla="*/ 538 h 10000"/>
              <a:gd name="connsiteX116" fmla="*/ 5069 w 10000"/>
              <a:gd name="connsiteY116" fmla="*/ 583 h 10000"/>
              <a:gd name="connsiteX117" fmla="*/ 4952 w 10000"/>
              <a:gd name="connsiteY117" fmla="*/ 621 h 10000"/>
              <a:gd name="connsiteX118" fmla="*/ 4862 w 10000"/>
              <a:gd name="connsiteY118" fmla="*/ 644 h 10000"/>
              <a:gd name="connsiteX119" fmla="*/ 4786 w 10000"/>
              <a:gd name="connsiteY119" fmla="*/ 674 h 10000"/>
              <a:gd name="connsiteX120" fmla="*/ 4696 w 10000"/>
              <a:gd name="connsiteY120" fmla="*/ 697 h 10000"/>
              <a:gd name="connsiteX121" fmla="*/ 4593 w 10000"/>
              <a:gd name="connsiteY121" fmla="*/ 735 h 10000"/>
              <a:gd name="connsiteX122" fmla="*/ 4489 w 10000"/>
              <a:gd name="connsiteY122" fmla="*/ 765 h 10000"/>
              <a:gd name="connsiteX123" fmla="*/ 4372 w 10000"/>
              <a:gd name="connsiteY123" fmla="*/ 803 h 10000"/>
              <a:gd name="connsiteX124" fmla="*/ 4254 w 10000"/>
              <a:gd name="connsiteY124" fmla="*/ 848 h 10000"/>
              <a:gd name="connsiteX125" fmla="*/ 4123 w 10000"/>
              <a:gd name="connsiteY125" fmla="*/ 886 h 10000"/>
              <a:gd name="connsiteX126" fmla="*/ 3999 w 10000"/>
              <a:gd name="connsiteY126" fmla="*/ 932 h 10000"/>
              <a:gd name="connsiteX127" fmla="*/ 3860 w 10000"/>
              <a:gd name="connsiteY127" fmla="*/ 985 h 10000"/>
              <a:gd name="connsiteX128" fmla="*/ 3729 w 10000"/>
              <a:gd name="connsiteY128" fmla="*/ 1030 h 10000"/>
              <a:gd name="connsiteX129" fmla="*/ 3591 w 10000"/>
              <a:gd name="connsiteY129" fmla="*/ 1091 h 10000"/>
              <a:gd name="connsiteX130" fmla="*/ 3460 w 10000"/>
              <a:gd name="connsiteY130" fmla="*/ 1144 h 10000"/>
              <a:gd name="connsiteX131" fmla="*/ 3329 w 10000"/>
              <a:gd name="connsiteY131" fmla="*/ 1205 h 10000"/>
              <a:gd name="connsiteX132" fmla="*/ 3198 w 10000"/>
              <a:gd name="connsiteY132" fmla="*/ 1265 h 10000"/>
              <a:gd name="connsiteX133" fmla="*/ 3073 w 10000"/>
              <a:gd name="connsiteY133" fmla="*/ 1326 h 10000"/>
              <a:gd name="connsiteX134" fmla="*/ 2956 w 10000"/>
              <a:gd name="connsiteY134" fmla="*/ 1394 h 10000"/>
              <a:gd name="connsiteX135" fmla="*/ 2742 w 10000"/>
              <a:gd name="connsiteY135" fmla="*/ 1515 h 10000"/>
              <a:gd name="connsiteX136" fmla="*/ 2541 w 10000"/>
              <a:gd name="connsiteY136" fmla="*/ 1644 h 10000"/>
              <a:gd name="connsiteX137" fmla="*/ 2376 w 10000"/>
              <a:gd name="connsiteY137" fmla="*/ 1742 h 10000"/>
              <a:gd name="connsiteX138" fmla="*/ 2217 w 10000"/>
              <a:gd name="connsiteY138" fmla="*/ 1848 h 10000"/>
              <a:gd name="connsiteX139" fmla="*/ 2079 w 10000"/>
              <a:gd name="connsiteY139" fmla="*/ 1939 h 10000"/>
              <a:gd name="connsiteX140" fmla="*/ 1968 w 10000"/>
              <a:gd name="connsiteY140" fmla="*/ 2023 h 10000"/>
              <a:gd name="connsiteX141" fmla="*/ 1865 w 10000"/>
              <a:gd name="connsiteY141" fmla="*/ 2106 h 10000"/>
              <a:gd name="connsiteX142" fmla="*/ 1789 w 10000"/>
              <a:gd name="connsiteY142" fmla="*/ 2182 h 10000"/>
              <a:gd name="connsiteX143" fmla="*/ 1706 w 10000"/>
              <a:gd name="connsiteY143" fmla="*/ 2250 h 10000"/>
              <a:gd name="connsiteX144" fmla="*/ 1630 w 10000"/>
              <a:gd name="connsiteY144" fmla="*/ 2311 h 10000"/>
              <a:gd name="connsiteX145" fmla="*/ 1547 w 10000"/>
              <a:gd name="connsiteY145" fmla="*/ 2364 h 10000"/>
              <a:gd name="connsiteX146" fmla="*/ 1471 w 10000"/>
              <a:gd name="connsiteY146" fmla="*/ 2409 h 10000"/>
              <a:gd name="connsiteX147" fmla="*/ 1395 w 10000"/>
              <a:gd name="connsiteY147" fmla="*/ 2447 h 10000"/>
              <a:gd name="connsiteX148" fmla="*/ 1340 w 10000"/>
              <a:gd name="connsiteY148" fmla="*/ 2470 h 10000"/>
              <a:gd name="connsiteX149" fmla="*/ 1312 w 10000"/>
              <a:gd name="connsiteY149" fmla="*/ 2485 h 10000"/>
              <a:gd name="connsiteX150" fmla="*/ 1291 w 10000"/>
              <a:gd name="connsiteY15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727 w 10000"/>
              <a:gd name="connsiteY12" fmla="*/ 4833 h 10000"/>
              <a:gd name="connsiteX13" fmla="*/ 1812 w 10000"/>
              <a:gd name="connsiteY13" fmla="*/ 5567 h 10000"/>
              <a:gd name="connsiteX14" fmla="*/ 2744 w 10000"/>
              <a:gd name="connsiteY14" fmla="*/ 9786 h 10000"/>
              <a:gd name="connsiteX15" fmla="*/ 3253 w 10000"/>
              <a:gd name="connsiteY15" fmla="*/ 9462 h 10000"/>
              <a:gd name="connsiteX16" fmla="*/ 3363 w 10000"/>
              <a:gd name="connsiteY16" fmla="*/ 9598 h 10000"/>
              <a:gd name="connsiteX17" fmla="*/ 3481 w 10000"/>
              <a:gd name="connsiteY17" fmla="*/ 9712 h 10000"/>
              <a:gd name="connsiteX18" fmla="*/ 3591 w 10000"/>
              <a:gd name="connsiteY18" fmla="*/ 9795 h 10000"/>
              <a:gd name="connsiteX19" fmla="*/ 3702 w 10000"/>
              <a:gd name="connsiteY19" fmla="*/ 9864 h 10000"/>
              <a:gd name="connsiteX20" fmla="*/ 3805 w 10000"/>
              <a:gd name="connsiteY20" fmla="*/ 9909 h 10000"/>
              <a:gd name="connsiteX21" fmla="*/ 3916 w 10000"/>
              <a:gd name="connsiteY21" fmla="*/ 9939 h 10000"/>
              <a:gd name="connsiteX22" fmla="*/ 4019 w 10000"/>
              <a:gd name="connsiteY22" fmla="*/ 9970 h 10000"/>
              <a:gd name="connsiteX23" fmla="*/ 4130 w 10000"/>
              <a:gd name="connsiteY23" fmla="*/ 9977 h 10000"/>
              <a:gd name="connsiteX24" fmla="*/ 4254 w 10000"/>
              <a:gd name="connsiteY24" fmla="*/ 9992 h 10000"/>
              <a:gd name="connsiteX25" fmla="*/ 4330 w 10000"/>
              <a:gd name="connsiteY25" fmla="*/ 10000 h 10000"/>
              <a:gd name="connsiteX26" fmla="*/ 4434 w 10000"/>
              <a:gd name="connsiteY26" fmla="*/ 9992 h 10000"/>
              <a:gd name="connsiteX27" fmla="*/ 4572 w 10000"/>
              <a:gd name="connsiteY27" fmla="*/ 9985 h 10000"/>
              <a:gd name="connsiteX28" fmla="*/ 4731 w 10000"/>
              <a:gd name="connsiteY28" fmla="*/ 9977 h 10000"/>
              <a:gd name="connsiteX29" fmla="*/ 4903 w 10000"/>
              <a:gd name="connsiteY29" fmla="*/ 9962 h 10000"/>
              <a:gd name="connsiteX30" fmla="*/ 5097 w 10000"/>
              <a:gd name="connsiteY30" fmla="*/ 9932 h 10000"/>
              <a:gd name="connsiteX31" fmla="*/ 5297 w 10000"/>
              <a:gd name="connsiteY31" fmla="*/ 9917 h 10000"/>
              <a:gd name="connsiteX32" fmla="*/ 5490 w 10000"/>
              <a:gd name="connsiteY32" fmla="*/ 9886 h 10000"/>
              <a:gd name="connsiteX33" fmla="*/ 5691 w 10000"/>
              <a:gd name="connsiteY33" fmla="*/ 9864 h 10000"/>
              <a:gd name="connsiteX34" fmla="*/ 5891 w 10000"/>
              <a:gd name="connsiteY34" fmla="*/ 9841 h 10000"/>
              <a:gd name="connsiteX35" fmla="*/ 6070 w 10000"/>
              <a:gd name="connsiteY35" fmla="*/ 9811 h 10000"/>
              <a:gd name="connsiteX36" fmla="*/ 6236 w 10000"/>
              <a:gd name="connsiteY36" fmla="*/ 9795 h 10000"/>
              <a:gd name="connsiteX37" fmla="*/ 6374 w 10000"/>
              <a:gd name="connsiteY37" fmla="*/ 9765 h 10000"/>
              <a:gd name="connsiteX38" fmla="*/ 6499 w 10000"/>
              <a:gd name="connsiteY38" fmla="*/ 9750 h 10000"/>
              <a:gd name="connsiteX39" fmla="*/ 6581 w 10000"/>
              <a:gd name="connsiteY39" fmla="*/ 9742 h 10000"/>
              <a:gd name="connsiteX40" fmla="*/ 6637 w 10000"/>
              <a:gd name="connsiteY40" fmla="*/ 9735 h 10000"/>
              <a:gd name="connsiteX41" fmla="*/ 6692 w 10000"/>
              <a:gd name="connsiteY41" fmla="*/ 9727 h 10000"/>
              <a:gd name="connsiteX42" fmla="*/ 6789 w 10000"/>
              <a:gd name="connsiteY42" fmla="*/ 9689 h 10000"/>
              <a:gd name="connsiteX43" fmla="*/ 6920 w 10000"/>
              <a:gd name="connsiteY43" fmla="*/ 9644 h 10000"/>
              <a:gd name="connsiteX44" fmla="*/ 7079 w 10000"/>
              <a:gd name="connsiteY44" fmla="*/ 9583 h 10000"/>
              <a:gd name="connsiteX45" fmla="*/ 7258 w 10000"/>
              <a:gd name="connsiteY45" fmla="*/ 9515 h 10000"/>
              <a:gd name="connsiteX46" fmla="*/ 7465 w 10000"/>
              <a:gd name="connsiteY46" fmla="*/ 9447 h 10000"/>
              <a:gd name="connsiteX47" fmla="*/ 7673 w 10000"/>
              <a:gd name="connsiteY47" fmla="*/ 9356 h 10000"/>
              <a:gd name="connsiteX48" fmla="*/ 7894 w 10000"/>
              <a:gd name="connsiteY48" fmla="*/ 9273 h 10000"/>
              <a:gd name="connsiteX49" fmla="*/ 8108 w 10000"/>
              <a:gd name="connsiteY49" fmla="*/ 9189 h 10000"/>
              <a:gd name="connsiteX50" fmla="*/ 8322 w 10000"/>
              <a:gd name="connsiteY50" fmla="*/ 9106 h 10000"/>
              <a:gd name="connsiteX51" fmla="*/ 8522 w 10000"/>
              <a:gd name="connsiteY51" fmla="*/ 9015 h 10000"/>
              <a:gd name="connsiteX52" fmla="*/ 8709 w 10000"/>
              <a:gd name="connsiteY52" fmla="*/ 8939 h 10000"/>
              <a:gd name="connsiteX53" fmla="*/ 8867 w 10000"/>
              <a:gd name="connsiteY53" fmla="*/ 8879 h 10000"/>
              <a:gd name="connsiteX54" fmla="*/ 8999 w 10000"/>
              <a:gd name="connsiteY54" fmla="*/ 8818 h 10000"/>
              <a:gd name="connsiteX55" fmla="*/ 9095 w 10000"/>
              <a:gd name="connsiteY55" fmla="*/ 8773 h 10000"/>
              <a:gd name="connsiteX56" fmla="*/ 9151 w 10000"/>
              <a:gd name="connsiteY56" fmla="*/ 8735 h 10000"/>
              <a:gd name="connsiteX57" fmla="*/ 9240 w 10000"/>
              <a:gd name="connsiteY57" fmla="*/ 8674 h 10000"/>
              <a:gd name="connsiteX58" fmla="*/ 9351 w 10000"/>
              <a:gd name="connsiteY58" fmla="*/ 8583 h 10000"/>
              <a:gd name="connsiteX59" fmla="*/ 9475 w 10000"/>
              <a:gd name="connsiteY59" fmla="*/ 8470 h 10000"/>
              <a:gd name="connsiteX60" fmla="*/ 9606 w 10000"/>
              <a:gd name="connsiteY60" fmla="*/ 8356 h 10000"/>
              <a:gd name="connsiteX61" fmla="*/ 9724 w 10000"/>
              <a:gd name="connsiteY61" fmla="*/ 8250 h 10000"/>
              <a:gd name="connsiteX62" fmla="*/ 9827 w 10000"/>
              <a:gd name="connsiteY62" fmla="*/ 8152 h 10000"/>
              <a:gd name="connsiteX63" fmla="*/ 9896 w 10000"/>
              <a:gd name="connsiteY63" fmla="*/ 8091 h 10000"/>
              <a:gd name="connsiteX64" fmla="*/ 9924 w 10000"/>
              <a:gd name="connsiteY64" fmla="*/ 8068 h 10000"/>
              <a:gd name="connsiteX65" fmla="*/ 10000 w 10000"/>
              <a:gd name="connsiteY65" fmla="*/ 7045 h 10000"/>
              <a:gd name="connsiteX66" fmla="*/ 9979 w 10000"/>
              <a:gd name="connsiteY66" fmla="*/ 6424 h 10000"/>
              <a:gd name="connsiteX67" fmla="*/ 9917 w 10000"/>
              <a:gd name="connsiteY67" fmla="*/ 5053 h 10000"/>
              <a:gd name="connsiteX68" fmla="*/ 9855 w 10000"/>
              <a:gd name="connsiteY68" fmla="*/ 3652 h 10000"/>
              <a:gd name="connsiteX69" fmla="*/ 9814 w 10000"/>
              <a:gd name="connsiteY69" fmla="*/ 2939 h 10000"/>
              <a:gd name="connsiteX70" fmla="*/ 9793 w 10000"/>
              <a:gd name="connsiteY70" fmla="*/ 2818 h 10000"/>
              <a:gd name="connsiteX71" fmla="*/ 9765 w 10000"/>
              <a:gd name="connsiteY71" fmla="*/ 2606 h 10000"/>
              <a:gd name="connsiteX72" fmla="*/ 9717 w 10000"/>
              <a:gd name="connsiteY72" fmla="*/ 2341 h 10000"/>
              <a:gd name="connsiteX73" fmla="*/ 9662 w 10000"/>
              <a:gd name="connsiteY73" fmla="*/ 2030 h 10000"/>
              <a:gd name="connsiteX74" fmla="*/ 9606 w 10000"/>
              <a:gd name="connsiteY74" fmla="*/ 1720 h 10000"/>
              <a:gd name="connsiteX75" fmla="*/ 9558 w 10000"/>
              <a:gd name="connsiteY75" fmla="*/ 1447 h 10000"/>
              <a:gd name="connsiteX76" fmla="*/ 9517 w 10000"/>
              <a:gd name="connsiteY76" fmla="*/ 1227 h 10000"/>
              <a:gd name="connsiteX77" fmla="*/ 9503 w 10000"/>
              <a:gd name="connsiteY77" fmla="*/ 1098 h 10000"/>
              <a:gd name="connsiteX78" fmla="*/ 9489 w 10000"/>
              <a:gd name="connsiteY78" fmla="*/ 1015 h 10000"/>
              <a:gd name="connsiteX79" fmla="*/ 9454 w 10000"/>
              <a:gd name="connsiteY79" fmla="*/ 909 h 10000"/>
              <a:gd name="connsiteX80" fmla="*/ 9406 w 10000"/>
              <a:gd name="connsiteY80" fmla="*/ 773 h 10000"/>
              <a:gd name="connsiteX81" fmla="*/ 9351 w 10000"/>
              <a:gd name="connsiteY81" fmla="*/ 652 h 10000"/>
              <a:gd name="connsiteX82" fmla="*/ 9282 w 10000"/>
              <a:gd name="connsiteY82" fmla="*/ 530 h 10000"/>
              <a:gd name="connsiteX83" fmla="*/ 9206 w 10000"/>
              <a:gd name="connsiteY83" fmla="*/ 417 h 10000"/>
              <a:gd name="connsiteX84" fmla="*/ 9130 w 10000"/>
              <a:gd name="connsiteY84" fmla="*/ 333 h 10000"/>
              <a:gd name="connsiteX85" fmla="*/ 9047 w 10000"/>
              <a:gd name="connsiteY85" fmla="*/ 273 h 10000"/>
              <a:gd name="connsiteX86" fmla="*/ 8999 w 10000"/>
              <a:gd name="connsiteY86" fmla="*/ 250 h 10000"/>
              <a:gd name="connsiteX87" fmla="*/ 8930 w 10000"/>
              <a:gd name="connsiteY87" fmla="*/ 227 h 10000"/>
              <a:gd name="connsiteX88" fmla="*/ 8847 w 10000"/>
              <a:gd name="connsiteY88" fmla="*/ 197 h 10000"/>
              <a:gd name="connsiteX89" fmla="*/ 8757 w 10000"/>
              <a:gd name="connsiteY89" fmla="*/ 182 h 10000"/>
              <a:gd name="connsiteX90" fmla="*/ 8653 w 10000"/>
              <a:gd name="connsiteY90" fmla="*/ 159 h 10000"/>
              <a:gd name="connsiteX91" fmla="*/ 8529 w 10000"/>
              <a:gd name="connsiteY91" fmla="*/ 129 h 10000"/>
              <a:gd name="connsiteX92" fmla="*/ 8412 w 10000"/>
              <a:gd name="connsiteY92" fmla="*/ 106 h 10000"/>
              <a:gd name="connsiteX93" fmla="*/ 8287 w 10000"/>
              <a:gd name="connsiteY93" fmla="*/ 83 h 10000"/>
              <a:gd name="connsiteX94" fmla="*/ 8149 w 10000"/>
              <a:gd name="connsiteY94" fmla="*/ 61 h 10000"/>
              <a:gd name="connsiteX95" fmla="*/ 8025 w 10000"/>
              <a:gd name="connsiteY95" fmla="*/ 45 h 10000"/>
              <a:gd name="connsiteX96" fmla="*/ 7901 w 10000"/>
              <a:gd name="connsiteY96" fmla="*/ 23 h 10000"/>
              <a:gd name="connsiteX97" fmla="*/ 7783 w 10000"/>
              <a:gd name="connsiteY97" fmla="*/ 15 h 10000"/>
              <a:gd name="connsiteX98" fmla="*/ 7673 w 10000"/>
              <a:gd name="connsiteY98" fmla="*/ 8 h 10000"/>
              <a:gd name="connsiteX99" fmla="*/ 7569 w 10000"/>
              <a:gd name="connsiteY99" fmla="*/ 0 h 10000"/>
              <a:gd name="connsiteX100" fmla="*/ 7472 w 10000"/>
              <a:gd name="connsiteY100" fmla="*/ 0 h 10000"/>
              <a:gd name="connsiteX101" fmla="*/ 7403 w 10000"/>
              <a:gd name="connsiteY101" fmla="*/ 8 h 10000"/>
              <a:gd name="connsiteX102" fmla="*/ 7320 w 10000"/>
              <a:gd name="connsiteY102" fmla="*/ 15 h 10000"/>
              <a:gd name="connsiteX103" fmla="*/ 7203 w 10000"/>
              <a:gd name="connsiteY103" fmla="*/ 45 h 10000"/>
              <a:gd name="connsiteX104" fmla="*/ 7065 w 10000"/>
              <a:gd name="connsiteY104" fmla="*/ 68 h 10000"/>
              <a:gd name="connsiteX105" fmla="*/ 6906 w 10000"/>
              <a:gd name="connsiteY105" fmla="*/ 106 h 10000"/>
              <a:gd name="connsiteX106" fmla="*/ 6733 w 10000"/>
              <a:gd name="connsiteY106" fmla="*/ 144 h 10000"/>
              <a:gd name="connsiteX107" fmla="*/ 6540 w 10000"/>
              <a:gd name="connsiteY107" fmla="*/ 189 h 10000"/>
              <a:gd name="connsiteX108" fmla="*/ 6354 w 10000"/>
              <a:gd name="connsiteY108" fmla="*/ 242 h 10000"/>
              <a:gd name="connsiteX109" fmla="*/ 6146 w 10000"/>
              <a:gd name="connsiteY109" fmla="*/ 295 h 10000"/>
              <a:gd name="connsiteX110" fmla="*/ 5946 w 10000"/>
              <a:gd name="connsiteY110" fmla="*/ 348 h 10000"/>
              <a:gd name="connsiteX111" fmla="*/ 5746 w 10000"/>
              <a:gd name="connsiteY111" fmla="*/ 402 h 10000"/>
              <a:gd name="connsiteX112" fmla="*/ 5559 w 10000"/>
              <a:gd name="connsiteY112" fmla="*/ 455 h 10000"/>
              <a:gd name="connsiteX113" fmla="*/ 5380 w 10000"/>
              <a:gd name="connsiteY113" fmla="*/ 500 h 10000"/>
              <a:gd name="connsiteX114" fmla="*/ 5214 w 10000"/>
              <a:gd name="connsiteY114" fmla="*/ 538 h 10000"/>
              <a:gd name="connsiteX115" fmla="*/ 5069 w 10000"/>
              <a:gd name="connsiteY115" fmla="*/ 583 h 10000"/>
              <a:gd name="connsiteX116" fmla="*/ 4952 w 10000"/>
              <a:gd name="connsiteY116" fmla="*/ 621 h 10000"/>
              <a:gd name="connsiteX117" fmla="*/ 4862 w 10000"/>
              <a:gd name="connsiteY117" fmla="*/ 644 h 10000"/>
              <a:gd name="connsiteX118" fmla="*/ 4786 w 10000"/>
              <a:gd name="connsiteY118" fmla="*/ 674 h 10000"/>
              <a:gd name="connsiteX119" fmla="*/ 4696 w 10000"/>
              <a:gd name="connsiteY119" fmla="*/ 697 h 10000"/>
              <a:gd name="connsiteX120" fmla="*/ 4593 w 10000"/>
              <a:gd name="connsiteY120" fmla="*/ 735 h 10000"/>
              <a:gd name="connsiteX121" fmla="*/ 4489 w 10000"/>
              <a:gd name="connsiteY121" fmla="*/ 765 h 10000"/>
              <a:gd name="connsiteX122" fmla="*/ 4372 w 10000"/>
              <a:gd name="connsiteY122" fmla="*/ 803 h 10000"/>
              <a:gd name="connsiteX123" fmla="*/ 4254 w 10000"/>
              <a:gd name="connsiteY123" fmla="*/ 848 h 10000"/>
              <a:gd name="connsiteX124" fmla="*/ 4123 w 10000"/>
              <a:gd name="connsiteY124" fmla="*/ 886 h 10000"/>
              <a:gd name="connsiteX125" fmla="*/ 3999 w 10000"/>
              <a:gd name="connsiteY125" fmla="*/ 932 h 10000"/>
              <a:gd name="connsiteX126" fmla="*/ 3860 w 10000"/>
              <a:gd name="connsiteY126" fmla="*/ 985 h 10000"/>
              <a:gd name="connsiteX127" fmla="*/ 3729 w 10000"/>
              <a:gd name="connsiteY127" fmla="*/ 1030 h 10000"/>
              <a:gd name="connsiteX128" fmla="*/ 3591 w 10000"/>
              <a:gd name="connsiteY128" fmla="*/ 1091 h 10000"/>
              <a:gd name="connsiteX129" fmla="*/ 3460 w 10000"/>
              <a:gd name="connsiteY129" fmla="*/ 1144 h 10000"/>
              <a:gd name="connsiteX130" fmla="*/ 3329 w 10000"/>
              <a:gd name="connsiteY130" fmla="*/ 1205 h 10000"/>
              <a:gd name="connsiteX131" fmla="*/ 3198 w 10000"/>
              <a:gd name="connsiteY131" fmla="*/ 1265 h 10000"/>
              <a:gd name="connsiteX132" fmla="*/ 3073 w 10000"/>
              <a:gd name="connsiteY132" fmla="*/ 1326 h 10000"/>
              <a:gd name="connsiteX133" fmla="*/ 2956 w 10000"/>
              <a:gd name="connsiteY133" fmla="*/ 1394 h 10000"/>
              <a:gd name="connsiteX134" fmla="*/ 2742 w 10000"/>
              <a:gd name="connsiteY134" fmla="*/ 1515 h 10000"/>
              <a:gd name="connsiteX135" fmla="*/ 2541 w 10000"/>
              <a:gd name="connsiteY135" fmla="*/ 1644 h 10000"/>
              <a:gd name="connsiteX136" fmla="*/ 2376 w 10000"/>
              <a:gd name="connsiteY136" fmla="*/ 1742 h 10000"/>
              <a:gd name="connsiteX137" fmla="*/ 2217 w 10000"/>
              <a:gd name="connsiteY137" fmla="*/ 1848 h 10000"/>
              <a:gd name="connsiteX138" fmla="*/ 2079 w 10000"/>
              <a:gd name="connsiteY138" fmla="*/ 1939 h 10000"/>
              <a:gd name="connsiteX139" fmla="*/ 1968 w 10000"/>
              <a:gd name="connsiteY139" fmla="*/ 2023 h 10000"/>
              <a:gd name="connsiteX140" fmla="*/ 1865 w 10000"/>
              <a:gd name="connsiteY140" fmla="*/ 2106 h 10000"/>
              <a:gd name="connsiteX141" fmla="*/ 1789 w 10000"/>
              <a:gd name="connsiteY141" fmla="*/ 2182 h 10000"/>
              <a:gd name="connsiteX142" fmla="*/ 1706 w 10000"/>
              <a:gd name="connsiteY142" fmla="*/ 2250 h 10000"/>
              <a:gd name="connsiteX143" fmla="*/ 1630 w 10000"/>
              <a:gd name="connsiteY143" fmla="*/ 2311 h 10000"/>
              <a:gd name="connsiteX144" fmla="*/ 1547 w 10000"/>
              <a:gd name="connsiteY144" fmla="*/ 2364 h 10000"/>
              <a:gd name="connsiteX145" fmla="*/ 1471 w 10000"/>
              <a:gd name="connsiteY145" fmla="*/ 2409 h 10000"/>
              <a:gd name="connsiteX146" fmla="*/ 1395 w 10000"/>
              <a:gd name="connsiteY146" fmla="*/ 2447 h 10000"/>
              <a:gd name="connsiteX147" fmla="*/ 1340 w 10000"/>
              <a:gd name="connsiteY147" fmla="*/ 2470 h 10000"/>
              <a:gd name="connsiteX148" fmla="*/ 1312 w 10000"/>
              <a:gd name="connsiteY148" fmla="*/ 2485 h 10000"/>
              <a:gd name="connsiteX149" fmla="*/ 1291 w 10000"/>
              <a:gd name="connsiteY14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727 w 10000"/>
              <a:gd name="connsiteY11" fmla="*/ 4833 h 10000"/>
              <a:gd name="connsiteX12" fmla="*/ 1812 w 10000"/>
              <a:gd name="connsiteY12" fmla="*/ 5567 h 10000"/>
              <a:gd name="connsiteX13" fmla="*/ 2744 w 10000"/>
              <a:gd name="connsiteY13" fmla="*/ 9786 h 10000"/>
              <a:gd name="connsiteX14" fmla="*/ 3253 w 10000"/>
              <a:gd name="connsiteY14" fmla="*/ 9462 h 10000"/>
              <a:gd name="connsiteX15" fmla="*/ 3363 w 10000"/>
              <a:gd name="connsiteY15" fmla="*/ 9598 h 10000"/>
              <a:gd name="connsiteX16" fmla="*/ 3481 w 10000"/>
              <a:gd name="connsiteY16" fmla="*/ 9712 h 10000"/>
              <a:gd name="connsiteX17" fmla="*/ 3591 w 10000"/>
              <a:gd name="connsiteY17" fmla="*/ 9795 h 10000"/>
              <a:gd name="connsiteX18" fmla="*/ 3702 w 10000"/>
              <a:gd name="connsiteY18" fmla="*/ 9864 h 10000"/>
              <a:gd name="connsiteX19" fmla="*/ 3805 w 10000"/>
              <a:gd name="connsiteY19" fmla="*/ 9909 h 10000"/>
              <a:gd name="connsiteX20" fmla="*/ 3916 w 10000"/>
              <a:gd name="connsiteY20" fmla="*/ 9939 h 10000"/>
              <a:gd name="connsiteX21" fmla="*/ 4019 w 10000"/>
              <a:gd name="connsiteY21" fmla="*/ 9970 h 10000"/>
              <a:gd name="connsiteX22" fmla="*/ 4130 w 10000"/>
              <a:gd name="connsiteY22" fmla="*/ 9977 h 10000"/>
              <a:gd name="connsiteX23" fmla="*/ 4254 w 10000"/>
              <a:gd name="connsiteY23" fmla="*/ 9992 h 10000"/>
              <a:gd name="connsiteX24" fmla="*/ 4330 w 10000"/>
              <a:gd name="connsiteY24" fmla="*/ 10000 h 10000"/>
              <a:gd name="connsiteX25" fmla="*/ 4434 w 10000"/>
              <a:gd name="connsiteY25" fmla="*/ 9992 h 10000"/>
              <a:gd name="connsiteX26" fmla="*/ 4572 w 10000"/>
              <a:gd name="connsiteY26" fmla="*/ 9985 h 10000"/>
              <a:gd name="connsiteX27" fmla="*/ 4731 w 10000"/>
              <a:gd name="connsiteY27" fmla="*/ 9977 h 10000"/>
              <a:gd name="connsiteX28" fmla="*/ 4903 w 10000"/>
              <a:gd name="connsiteY28" fmla="*/ 9962 h 10000"/>
              <a:gd name="connsiteX29" fmla="*/ 5097 w 10000"/>
              <a:gd name="connsiteY29" fmla="*/ 9932 h 10000"/>
              <a:gd name="connsiteX30" fmla="*/ 5297 w 10000"/>
              <a:gd name="connsiteY30" fmla="*/ 9917 h 10000"/>
              <a:gd name="connsiteX31" fmla="*/ 5490 w 10000"/>
              <a:gd name="connsiteY31" fmla="*/ 9886 h 10000"/>
              <a:gd name="connsiteX32" fmla="*/ 5691 w 10000"/>
              <a:gd name="connsiteY32" fmla="*/ 9864 h 10000"/>
              <a:gd name="connsiteX33" fmla="*/ 5891 w 10000"/>
              <a:gd name="connsiteY33" fmla="*/ 9841 h 10000"/>
              <a:gd name="connsiteX34" fmla="*/ 6070 w 10000"/>
              <a:gd name="connsiteY34" fmla="*/ 9811 h 10000"/>
              <a:gd name="connsiteX35" fmla="*/ 6236 w 10000"/>
              <a:gd name="connsiteY35" fmla="*/ 9795 h 10000"/>
              <a:gd name="connsiteX36" fmla="*/ 6374 w 10000"/>
              <a:gd name="connsiteY36" fmla="*/ 9765 h 10000"/>
              <a:gd name="connsiteX37" fmla="*/ 6499 w 10000"/>
              <a:gd name="connsiteY37" fmla="*/ 9750 h 10000"/>
              <a:gd name="connsiteX38" fmla="*/ 6581 w 10000"/>
              <a:gd name="connsiteY38" fmla="*/ 9742 h 10000"/>
              <a:gd name="connsiteX39" fmla="*/ 6637 w 10000"/>
              <a:gd name="connsiteY39" fmla="*/ 9735 h 10000"/>
              <a:gd name="connsiteX40" fmla="*/ 6692 w 10000"/>
              <a:gd name="connsiteY40" fmla="*/ 9727 h 10000"/>
              <a:gd name="connsiteX41" fmla="*/ 6789 w 10000"/>
              <a:gd name="connsiteY41" fmla="*/ 9689 h 10000"/>
              <a:gd name="connsiteX42" fmla="*/ 6920 w 10000"/>
              <a:gd name="connsiteY42" fmla="*/ 9644 h 10000"/>
              <a:gd name="connsiteX43" fmla="*/ 7079 w 10000"/>
              <a:gd name="connsiteY43" fmla="*/ 9583 h 10000"/>
              <a:gd name="connsiteX44" fmla="*/ 7258 w 10000"/>
              <a:gd name="connsiteY44" fmla="*/ 9515 h 10000"/>
              <a:gd name="connsiteX45" fmla="*/ 7465 w 10000"/>
              <a:gd name="connsiteY45" fmla="*/ 9447 h 10000"/>
              <a:gd name="connsiteX46" fmla="*/ 7673 w 10000"/>
              <a:gd name="connsiteY46" fmla="*/ 9356 h 10000"/>
              <a:gd name="connsiteX47" fmla="*/ 7894 w 10000"/>
              <a:gd name="connsiteY47" fmla="*/ 9273 h 10000"/>
              <a:gd name="connsiteX48" fmla="*/ 8108 w 10000"/>
              <a:gd name="connsiteY48" fmla="*/ 9189 h 10000"/>
              <a:gd name="connsiteX49" fmla="*/ 8322 w 10000"/>
              <a:gd name="connsiteY49" fmla="*/ 9106 h 10000"/>
              <a:gd name="connsiteX50" fmla="*/ 8522 w 10000"/>
              <a:gd name="connsiteY50" fmla="*/ 9015 h 10000"/>
              <a:gd name="connsiteX51" fmla="*/ 8709 w 10000"/>
              <a:gd name="connsiteY51" fmla="*/ 8939 h 10000"/>
              <a:gd name="connsiteX52" fmla="*/ 8867 w 10000"/>
              <a:gd name="connsiteY52" fmla="*/ 8879 h 10000"/>
              <a:gd name="connsiteX53" fmla="*/ 8999 w 10000"/>
              <a:gd name="connsiteY53" fmla="*/ 8818 h 10000"/>
              <a:gd name="connsiteX54" fmla="*/ 9095 w 10000"/>
              <a:gd name="connsiteY54" fmla="*/ 8773 h 10000"/>
              <a:gd name="connsiteX55" fmla="*/ 9151 w 10000"/>
              <a:gd name="connsiteY55" fmla="*/ 8735 h 10000"/>
              <a:gd name="connsiteX56" fmla="*/ 9240 w 10000"/>
              <a:gd name="connsiteY56" fmla="*/ 8674 h 10000"/>
              <a:gd name="connsiteX57" fmla="*/ 9351 w 10000"/>
              <a:gd name="connsiteY57" fmla="*/ 8583 h 10000"/>
              <a:gd name="connsiteX58" fmla="*/ 9475 w 10000"/>
              <a:gd name="connsiteY58" fmla="*/ 8470 h 10000"/>
              <a:gd name="connsiteX59" fmla="*/ 9606 w 10000"/>
              <a:gd name="connsiteY59" fmla="*/ 8356 h 10000"/>
              <a:gd name="connsiteX60" fmla="*/ 9724 w 10000"/>
              <a:gd name="connsiteY60" fmla="*/ 8250 h 10000"/>
              <a:gd name="connsiteX61" fmla="*/ 9827 w 10000"/>
              <a:gd name="connsiteY61" fmla="*/ 8152 h 10000"/>
              <a:gd name="connsiteX62" fmla="*/ 9896 w 10000"/>
              <a:gd name="connsiteY62" fmla="*/ 8091 h 10000"/>
              <a:gd name="connsiteX63" fmla="*/ 9924 w 10000"/>
              <a:gd name="connsiteY63" fmla="*/ 8068 h 10000"/>
              <a:gd name="connsiteX64" fmla="*/ 10000 w 10000"/>
              <a:gd name="connsiteY64" fmla="*/ 7045 h 10000"/>
              <a:gd name="connsiteX65" fmla="*/ 9979 w 10000"/>
              <a:gd name="connsiteY65" fmla="*/ 6424 h 10000"/>
              <a:gd name="connsiteX66" fmla="*/ 9917 w 10000"/>
              <a:gd name="connsiteY66" fmla="*/ 5053 h 10000"/>
              <a:gd name="connsiteX67" fmla="*/ 9855 w 10000"/>
              <a:gd name="connsiteY67" fmla="*/ 3652 h 10000"/>
              <a:gd name="connsiteX68" fmla="*/ 9814 w 10000"/>
              <a:gd name="connsiteY68" fmla="*/ 2939 h 10000"/>
              <a:gd name="connsiteX69" fmla="*/ 9793 w 10000"/>
              <a:gd name="connsiteY69" fmla="*/ 2818 h 10000"/>
              <a:gd name="connsiteX70" fmla="*/ 9765 w 10000"/>
              <a:gd name="connsiteY70" fmla="*/ 2606 h 10000"/>
              <a:gd name="connsiteX71" fmla="*/ 9717 w 10000"/>
              <a:gd name="connsiteY71" fmla="*/ 2341 h 10000"/>
              <a:gd name="connsiteX72" fmla="*/ 9662 w 10000"/>
              <a:gd name="connsiteY72" fmla="*/ 2030 h 10000"/>
              <a:gd name="connsiteX73" fmla="*/ 9606 w 10000"/>
              <a:gd name="connsiteY73" fmla="*/ 1720 h 10000"/>
              <a:gd name="connsiteX74" fmla="*/ 9558 w 10000"/>
              <a:gd name="connsiteY74" fmla="*/ 1447 h 10000"/>
              <a:gd name="connsiteX75" fmla="*/ 9517 w 10000"/>
              <a:gd name="connsiteY75" fmla="*/ 1227 h 10000"/>
              <a:gd name="connsiteX76" fmla="*/ 9503 w 10000"/>
              <a:gd name="connsiteY76" fmla="*/ 1098 h 10000"/>
              <a:gd name="connsiteX77" fmla="*/ 9489 w 10000"/>
              <a:gd name="connsiteY77" fmla="*/ 1015 h 10000"/>
              <a:gd name="connsiteX78" fmla="*/ 9454 w 10000"/>
              <a:gd name="connsiteY78" fmla="*/ 909 h 10000"/>
              <a:gd name="connsiteX79" fmla="*/ 9406 w 10000"/>
              <a:gd name="connsiteY79" fmla="*/ 773 h 10000"/>
              <a:gd name="connsiteX80" fmla="*/ 9351 w 10000"/>
              <a:gd name="connsiteY80" fmla="*/ 652 h 10000"/>
              <a:gd name="connsiteX81" fmla="*/ 9282 w 10000"/>
              <a:gd name="connsiteY81" fmla="*/ 530 h 10000"/>
              <a:gd name="connsiteX82" fmla="*/ 9206 w 10000"/>
              <a:gd name="connsiteY82" fmla="*/ 417 h 10000"/>
              <a:gd name="connsiteX83" fmla="*/ 9130 w 10000"/>
              <a:gd name="connsiteY83" fmla="*/ 333 h 10000"/>
              <a:gd name="connsiteX84" fmla="*/ 9047 w 10000"/>
              <a:gd name="connsiteY84" fmla="*/ 273 h 10000"/>
              <a:gd name="connsiteX85" fmla="*/ 8999 w 10000"/>
              <a:gd name="connsiteY85" fmla="*/ 250 h 10000"/>
              <a:gd name="connsiteX86" fmla="*/ 8930 w 10000"/>
              <a:gd name="connsiteY86" fmla="*/ 227 h 10000"/>
              <a:gd name="connsiteX87" fmla="*/ 8847 w 10000"/>
              <a:gd name="connsiteY87" fmla="*/ 197 h 10000"/>
              <a:gd name="connsiteX88" fmla="*/ 8757 w 10000"/>
              <a:gd name="connsiteY88" fmla="*/ 182 h 10000"/>
              <a:gd name="connsiteX89" fmla="*/ 8653 w 10000"/>
              <a:gd name="connsiteY89" fmla="*/ 159 h 10000"/>
              <a:gd name="connsiteX90" fmla="*/ 8529 w 10000"/>
              <a:gd name="connsiteY90" fmla="*/ 129 h 10000"/>
              <a:gd name="connsiteX91" fmla="*/ 8412 w 10000"/>
              <a:gd name="connsiteY91" fmla="*/ 106 h 10000"/>
              <a:gd name="connsiteX92" fmla="*/ 8287 w 10000"/>
              <a:gd name="connsiteY92" fmla="*/ 83 h 10000"/>
              <a:gd name="connsiteX93" fmla="*/ 8149 w 10000"/>
              <a:gd name="connsiteY93" fmla="*/ 61 h 10000"/>
              <a:gd name="connsiteX94" fmla="*/ 8025 w 10000"/>
              <a:gd name="connsiteY94" fmla="*/ 45 h 10000"/>
              <a:gd name="connsiteX95" fmla="*/ 7901 w 10000"/>
              <a:gd name="connsiteY95" fmla="*/ 23 h 10000"/>
              <a:gd name="connsiteX96" fmla="*/ 7783 w 10000"/>
              <a:gd name="connsiteY96" fmla="*/ 15 h 10000"/>
              <a:gd name="connsiteX97" fmla="*/ 7673 w 10000"/>
              <a:gd name="connsiteY97" fmla="*/ 8 h 10000"/>
              <a:gd name="connsiteX98" fmla="*/ 7569 w 10000"/>
              <a:gd name="connsiteY98" fmla="*/ 0 h 10000"/>
              <a:gd name="connsiteX99" fmla="*/ 7472 w 10000"/>
              <a:gd name="connsiteY99" fmla="*/ 0 h 10000"/>
              <a:gd name="connsiteX100" fmla="*/ 7403 w 10000"/>
              <a:gd name="connsiteY100" fmla="*/ 8 h 10000"/>
              <a:gd name="connsiteX101" fmla="*/ 7320 w 10000"/>
              <a:gd name="connsiteY101" fmla="*/ 15 h 10000"/>
              <a:gd name="connsiteX102" fmla="*/ 7203 w 10000"/>
              <a:gd name="connsiteY102" fmla="*/ 45 h 10000"/>
              <a:gd name="connsiteX103" fmla="*/ 7065 w 10000"/>
              <a:gd name="connsiteY103" fmla="*/ 68 h 10000"/>
              <a:gd name="connsiteX104" fmla="*/ 6906 w 10000"/>
              <a:gd name="connsiteY104" fmla="*/ 106 h 10000"/>
              <a:gd name="connsiteX105" fmla="*/ 6733 w 10000"/>
              <a:gd name="connsiteY105" fmla="*/ 144 h 10000"/>
              <a:gd name="connsiteX106" fmla="*/ 6540 w 10000"/>
              <a:gd name="connsiteY106" fmla="*/ 189 h 10000"/>
              <a:gd name="connsiteX107" fmla="*/ 6354 w 10000"/>
              <a:gd name="connsiteY107" fmla="*/ 242 h 10000"/>
              <a:gd name="connsiteX108" fmla="*/ 6146 w 10000"/>
              <a:gd name="connsiteY108" fmla="*/ 295 h 10000"/>
              <a:gd name="connsiteX109" fmla="*/ 5946 w 10000"/>
              <a:gd name="connsiteY109" fmla="*/ 348 h 10000"/>
              <a:gd name="connsiteX110" fmla="*/ 5746 w 10000"/>
              <a:gd name="connsiteY110" fmla="*/ 402 h 10000"/>
              <a:gd name="connsiteX111" fmla="*/ 5559 w 10000"/>
              <a:gd name="connsiteY111" fmla="*/ 455 h 10000"/>
              <a:gd name="connsiteX112" fmla="*/ 5380 w 10000"/>
              <a:gd name="connsiteY112" fmla="*/ 500 h 10000"/>
              <a:gd name="connsiteX113" fmla="*/ 5214 w 10000"/>
              <a:gd name="connsiteY113" fmla="*/ 538 h 10000"/>
              <a:gd name="connsiteX114" fmla="*/ 5069 w 10000"/>
              <a:gd name="connsiteY114" fmla="*/ 583 h 10000"/>
              <a:gd name="connsiteX115" fmla="*/ 4952 w 10000"/>
              <a:gd name="connsiteY115" fmla="*/ 621 h 10000"/>
              <a:gd name="connsiteX116" fmla="*/ 4862 w 10000"/>
              <a:gd name="connsiteY116" fmla="*/ 644 h 10000"/>
              <a:gd name="connsiteX117" fmla="*/ 4786 w 10000"/>
              <a:gd name="connsiteY117" fmla="*/ 674 h 10000"/>
              <a:gd name="connsiteX118" fmla="*/ 4696 w 10000"/>
              <a:gd name="connsiteY118" fmla="*/ 697 h 10000"/>
              <a:gd name="connsiteX119" fmla="*/ 4593 w 10000"/>
              <a:gd name="connsiteY119" fmla="*/ 735 h 10000"/>
              <a:gd name="connsiteX120" fmla="*/ 4489 w 10000"/>
              <a:gd name="connsiteY120" fmla="*/ 765 h 10000"/>
              <a:gd name="connsiteX121" fmla="*/ 4372 w 10000"/>
              <a:gd name="connsiteY121" fmla="*/ 803 h 10000"/>
              <a:gd name="connsiteX122" fmla="*/ 4254 w 10000"/>
              <a:gd name="connsiteY122" fmla="*/ 848 h 10000"/>
              <a:gd name="connsiteX123" fmla="*/ 4123 w 10000"/>
              <a:gd name="connsiteY123" fmla="*/ 886 h 10000"/>
              <a:gd name="connsiteX124" fmla="*/ 3999 w 10000"/>
              <a:gd name="connsiteY124" fmla="*/ 932 h 10000"/>
              <a:gd name="connsiteX125" fmla="*/ 3860 w 10000"/>
              <a:gd name="connsiteY125" fmla="*/ 985 h 10000"/>
              <a:gd name="connsiteX126" fmla="*/ 3729 w 10000"/>
              <a:gd name="connsiteY126" fmla="*/ 1030 h 10000"/>
              <a:gd name="connsiteX127" fmla="*/ 3591 w 10000"/>
              <a:gd name="connsiteY127" fmla="*/ 1091 h 10000"/>
              <a:gd name="connsiteX128" fmla="*/ 3460 w 10000"/>
              <a:gd name="connsiteY128" fmla="*/ 1144 h 10000"/>
              <a:gd name="connsiteX129" fmla="*/ 3329 w 10000"/>
              <a:gd name="connsiteY129" fmla="*/ 1205 h 10000"/>
              <a:gd name="connsiteX130" fmla="*/ 3198 w 10000"/>
              <a:gd name="connsiteY130" fmla="*/ 1265 h 10000"/>
              <a:gd name="connsiteX131" fmla="*/ 3073 w 10000"/>
              <a:gd name="connsiteY131" fmla="*/ 1326 h 10000"/>
              <a:gd name="connsiteX132" fmla="*/ 2956 w 10000"/>
              <a:gd name="connsiteY132" fmla="*/ 1394 h 10000"/>
              <a:gd name="connsiteX133" fmla="*/ 2742 w 10000"/>
              <a:gd name="connsiteY133" fmla="*/ 1515 h 10000"/>
              <a:gd name="connsiteX134" fmla="*/ 2541 w 10000"/>
              <a:gd name="connsiteY134" fmla="*/ 1644 h 10000"/>
              <a:gd name="connsiteX135" fmla="*/ 2376 w 10000"/>
              <a:gd name="connsiteY135" fmla="*/ 1742 h 10000"/>
              <a:gd name="connsiteX136" fmla="*/ 2217 w 10000"/>
              <a:gd name="connsiteY136" fmla="*/ 1848 h 10000"/>
              <a:gd name="connsiteX137" fmla="*/ 2079 w 10000"/>
              <a:gd name="connsiteY137" fmla="*/ 1939 h 10000"/>
              <a:gd name="connsiteX138" fmla="*/ 1968 w 10000"/>
              <a:gd name="connsiteY138" fmla="*/ 2023 h 10000"/>
              <a:gd name="connsiteX139" fmla="*/ 1865 w 10000"/>
              <a:gd name="connsiteY139" fmla="*/ 2106 h 10000"/>
              <a:gd name="connsiteX140" fmla="*/ 1789 w 10000"/>
              <a:gd name="connsiteY140" fmla="*/ 2182 h 10000"/>
              <a:gd name="connsiteX141" fmla="*/ 1706 w 10000"/>
              <a:gd name="connsiteY141" fmla="*/ 2250 h 10000"/>
              <a:gd name="connsiteX142" fmla="*/ 1630 w 10000"/>
              <a:gd name="connsiteY142" fmla="*/ 2311 h 10000"/>
              <a:gd name="connsiteX143" fmla="*/ 1547 w 10000"/>
              <a:gd name="connsiteY143" fmla="*/ 2364 h 10000"/>
              <a:gd name="connsiteX144" fmla="*/ 1471 w 10000"/>
              <a:gd name="connsiteY144" fmla="*/ 2409 h 10000"/>
              <a:gd name="connsiteX145" fmla="*/ 1395 w 10000"/>
              <a:gd name="connsiteY145" fmla="*/ 2447 h 10000"/>
              <a:gd name="connsiteX146" fmla="*/ 1340 w 10000"/>
              <a:gd name="connsiteY146" fmla="*/ 2470 h 10000"/>
              <a:gd name="connsiteX147" fmla="*/ 1312 w 10000"/>
              <a:gd name="connsiteY147" fmla="*/ 2485 h 10000"/>
              <a:gd name="connsiteX148" fmla="*/ 1291 w 10000"/>
              <a:gd name="connsiteY14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55 w 10000"/>
              <a:gd name="connsiteY66" fmla="*/ 3652 h 10000"/>
              <a:gd name="connsiteX67" fmla="*/ 9814 w 10000"/>
              <a:gd name="connsiteY67" fmla="*/ 2939 h 10000"/>
              <a:gd name="connsiteX68" fmla="*/ 9793 w 10000"/>
              <a:gd name="connsiteY68" fmla="*/ 2818 h 10000"/>
              <a:gd name="connsiteX69" fmla="*/ 9765 w 10000"/>
              <a:gd name="connsiteY69" fmla="*/ 2606 h 10000"/>
              <a:gd name="connsiteX70" fmla="*/ 9717 w 10000"/>
              <a:gd name="connsiteY70" fmla="*/ 2341 h 10000"/>
              <a:gd name="connsiteX71" fmla="*/ 9662 w 10000"/>
              <a:gd name="connsiteY71" fmla="*/ 2030 h 10000"/>
              <a:gd name="connsiteX72" fmla="*/ 9606 w 10000"/>
              <a:gd name="connsiteY72" fmla="*/ 1720 h 10000"/>
              <a:gd name="connsiteX73" fmla="*/ 9558 w 10000"/>
              <a:gd name="connsiteY73" fmla="*/ 1447 h 10000"/>
              <a:gd name="connsiteX74" fmla="*/ 9517 w 10000"/>
              <a:gd name="connsiteY74" fmla="*/ 1227 h 10000"/>
              <a:gd name="connsiteX75" fmla="*/ 9503 w 10000"/>
              <a:gd name="connsiteY75" fmla="*/ 1098 h 10000"/>
              <a:gd name="connsiteX76" fmla="*/ 9489 w 10000"/>
              <a:gd name="connsiteY76" fmla="*/ 1015 h 10000"/>
              <a:gd name="connsiteX77" fmla="*/ 9454 w 10000"/>
              <a:gd name="connsiteY77" fmla="*/ 909 h 10000"/>
              <a:gd name="connsiteX78" fmla="*/ 9406 w 10000"/>
              <a:gd name="connsiteY78" fmla="*/ 773 h 10000"/>
              <a:gd name="connsiteX79" fmla="*/ 9351 w 10000"/>
              <a:gd name="connsiteY79" fmla="*/ 652 h 10000"/>
              <a:gd name="connsiteX80" fmla="*/ 9282 w 10000"/>
              <a:gd name="connsiteY80" fmla="*/ 530 h 10000"/>
              <a:gd name="connsiteX81" fmla="*/ 9206 w 10000"/>
              <a:gd name="connsiteY81" fmla="*/ 417 h 10000"/>
              <a:gd name="connsiteX82" fmla="*/ 9130 w 10000"/>
              <a:gd name="connsiteY82" fmla="*/ 333 h 10000"/>
              <a:gd name="connsiteX83" fmla="*/ 9047 w 10000"/>
              <a:gd name="connsiteY83" fmla="*/ 273 h 10000"/>
              <a:gd name="connsiteX84" fmla="*/ 8999 w 10000"/>
              <a:gd name="connsiteY84" fmla="*/ 250 h 10000"/>
              <a:gd name="connsiteX85" fmla="*/ 8930 w 10000"/>
              <a:gd name="connsiteY85" fmla="*/ 227 h 10000"/>
              <a:gd name="connsiteX86" fmla="*/ 8847 w 10000"/>
              <a:gd name="connsiteY86" fmla="*/ 197 h 10000"/>
              <a:gd name="connsiteX87" fmla="*/ 8757 w 10000"/>
              <a:gd name="connsiteY87" fmla="*/ 182 h 10000"/>
              <a:gd name="connsiteX88" fmla="*/ 8653 w 10000"/>
              <a:gd name="connsiteY88" fmla="*/ 159 h 10000"/>
              <a:gd name="connsiteX89" fmla="*/ 8529 w 10000"/>
              <a:gd name="connsiteY89" fmla="*/ 129 h 10000"/>
              <a:gd name="connsiteX90" fmla="*/ 8412 w 10000"/>
              <a:gd name="connsiteY90" fmla="*/ 106 h 10000"/>
              <a:gd name="connsiteX91" fmla="*/ 8287 w 10000"/>
              <a:gd name="connsiteY91" fmla="*/ 83 h 10000"/>
              <a:gd name="connsiteX92" fmla="*/ 8149 w 10000"/>
              <a:gd name="connsiteY92" fmla="*/ 61 h 10000"/>
              <a:gd name="connsiteX93" fmla="*/ 8025 w 10000"/>
              <a:gd name="connsiteY93" fmla="*/ 45 h 10000"/>
              <a:gd name="connsiteX94" fmla="*/ 7901 w 10000"/>
              <a:gd name="connsiteY94" fmla="*/ 23 h 10000"/>
              <a:gd name="connsiteX95" fmla="*/ 7783 w 10000"/>
              <a:gd name="connsiteY95" fmla="*/ 15 h 10000"/>
              <a:gd name="connsiteX96" fmla="*/ 7673 w 10000"/>
              <a:gd name="connsiteY96" fmla="*/ 8 h 10000"/>
              <a:gd name="connsiteX97" fmla="*/ 7569 w 10000"/>
              <a:gd name="connsiteY97" fmla="*/ 0 h 10000"/>
              <a:gd name="connsiteX98" fmla="*/ 7472 w 10000"/>
              <a:gd name="connsiteY98" fmla="*/ 0 h 10000"/>
              <a:gd name="connsiteX99" fmla="*/ 7403 w 10000"/>
              <a:gd name="connsiteY99" fmla="*/ 8 h 10000"/>
              <a:gd name="connsiteX100" fmla="*/ 7320 w 10000"/>
              <a:gd name="connsiteY100" fmla="*/ 15 h 10000"/>
              <a:gd name="connsiteX101" fmla="*/ 7203 w 10000"/>
              <a:gd name="connsiteY101" fmla="*/ 45 h 10000"/>
              <a:gd name="connsiteX102" fmla="*/ 7065 w 10000"/>
              <a:gd name="connsiteY102" fmla="*/ 68 h 10000"/>
              <a:gd name="connsiteX103" fmla="*/ 6906 w 10000"/>
              <a:gd name="connsiteY103" fmla="*/ 106 h 10000"/>
              <a:gd name="connsiteX104" fmla="*/ 6733 w 10000"/>
              <a:gd name="connsiteY104" fmla="*/ 144 h 10000"/>
              <a:gd name="connsiteX105" fmla="*/ 6540 w 10000"/>
              <a:gd name="connsiteY105" fmla="*/ 189 h 10000"/>
              <a:gd name="connsiteX106" fmla="*/ 6354 w 10000"/>
              <a:gd name="connsiteY106" fmla="*/ 242 h 10000"/>
              <a:gd name="connsiteX107" fmla="*/ 6146 w 10000"/>
              <a:gd name="connsiteY107" fmla="*/ 295 h 10000"/>
              <a:gd name="connsiteX108" fmla="*/ 5946 w 10000"/>
              <a:gd name="connsiteY108" fmla="*/ 348 h 10000"/>
              <a:gd name="connsiteX109" fmla="*/ 5746 w 10000"/>
              <a:gd name="connsiteY109" fmla="*/ 402 h 10000"/>
              <a:gd name="connsiteX110" fmla="*/ 5559 w 10000"/>
              <a:gd name="connsiteY110" fmla="*/ 455 h 10000"/>
              <a:gd name="connsiteX111" fmla="*/ 5380 w 10000"/>
              <a:gd name="connsiteY111" fmla="*/ 500 h 10000"/>
              <a:gd name="connsiteX112" fmla="*/ 5214 w 10000"/>
              <a:gd name="connsiteY112" fmla="*/ 538 h 10000"/>
              <a:gd name="connsiteX113" fmla="*/ 5069 w 10000"/>
              <a:gd name="connsiteY113" fmla="*/ 583 h 10000"/>
              <a:gd name="connsiteX114" fmla="*/ 4952 w 10000"/>
              <a:gd name="connsiteY114" fmla="*/ 621 h 10000"/>
              <a:gd name="connsiteX115" fmla="*/ 4862 w 10000"/>
              <a:gd name="connsiteY115" fmla="*/ 644 h 10000"/>
              <a:gd name="connsiteX116" fmla="*/ 4786 w 10000"/>
              <a:gd name="connsiteY116" fmla="*/ 674 h 10000"/>
              <a:gd name="connsiteX117" fmla="*/ 4696 w 10000"/>
              <a:gd name="connsiteY117" fmla="*/ 697 h 10000"/>
              <a:gd name="connsiteX118" fmla="*/ 4593 w 10000"/>
              <a:gd name="connsiteY118" fmla="*/ 735 h 10000"/>
              <a:gd name="connsiteX119" fmla="*/ 4489 w 10000"/>
              <a:gd name="connsiteY119" fmla="*/ 765 h 10000"/>
              <a:gd name="connsiteX120" fmla="*/ 4372 w 10000"/>
              <a:gd name="connsiteY120" fmla="*/ 803 h 10000"/>
              <a:gd name="connsiteX121" fmla="*/ 4254 w 10000"/>
              <a:gd name="connsiteY121" fmla="*/ 848 h 10000"/>
              <a:gd name="connsiteX122" fmla="*/ 4123 w 10000"/>
              <a:gd name="connsiteY122" fmla="*/ 886 h 10000"/>
              <a:gd name="connsiteX123" fmla="*/ 3999 w 10000"/>
              <a:gd name="connsiteY123" fmla="*/ 932 h 10000"/>
              <a:gd name="connsiteX124" fmla="*/ 3860 w 10000"/>
              <a:gd name="connsiteY124" fmla="*/ 985 h 10000"/>
              <a:gd name="connsiteX125" fmla="*/ 3729 w 10000"/>
              <a:gd name="connsiteY125" fmla="*/ 1030 h 10000"/>
              <a:gd name="connsiteX126" fmla="*/ 3591 w 10000"/>
              <a:gd name="connsiteY126" fmla="*/ 1091 h 10000"/>
              <a:gd name="connsiteX127" fmla="*/ 3460 w 10000"/>
              <a:gd name="connsiteY127" fmla="*/ 1144 h 10000"/>
              <a:gd name="connsiteX128" fmla="*/ 3329 w 10000"/>
              <a:gd name="connsiteY128" fmla="*/ 1205 h 10000"/>
              <a:gd name="connsiteX129" fmla="*/ 3198 w 10000"/>
              <a:gd name="connsiteY129" fmla="*/ 1265 h 10000"/>
              <a:gd name="connsiteX130" fmla="*/ 3073 w 10000"/>
              <a:gd name="connsiteY130" fmla="*/ 1326 h 10000"/>
              <a:gd name="connsiteX131" fmla="*/ 2956 w 10000"/>
              <a:gd name="connsiteY131" fmla="*/ 1394 h 10000"/>
              <a:gd name="connsiteX132" fmla="*/ 2742 w 10000"/>
              <a:gd name="connsiteY132" fmla="*/ 1515 h 10000"/>
              <a:gd name="connsiteX133" fmla="*/ 2541 w 10000"/>
              <a:gd name="connsiteY133" fmla="*/ 1644 h 10000"/>
              <a:gd name="connsiteX134" fmla="*/ 2376 w 10000"/>
              <a:gd name="connsiteY134" fmla="*/ 1742 h 10000"/>
              <a:gd name="connsiteX135" fmla="*/ 2217 w 10000"/>
              <a:gd name="connsiteY135" fmla="*/ 1848 h 10000"/>
              <a:gd name="connsiteX136" fmla="*/ 2079 w 10000"/>
              <a:gd name="connsiteY136" fmla="*/ 1939 h 10000"/>
              <a:gd name="connsiteX137" fmla="*/ 1968 w 10000"/>
              <a:gd name="connsiteY137" fmla="*/ 2023 h 10000"/>
              <a:gd name="connsiteX138" fmla="*/ 1865 w 10000"/>
              <a:gd name="connsiteY138" fmla="*/ 2106 h 10000"/>
              <a:gd name="connsiteX139" fmla="*/ 1789 w 10000"/>
              <a:gd name="connsiteY139" fmla="*/ 2182 h 10000"/>
              <a:gd name="connsiteX140" fmla="*/ 1706 w 10000"/>
              <a:gd name="connsiteY140" fmla="*/ 2250 h 10000"/>
              <a:gd name="connsiteX141" fmla="*/ 1630 w 10000"/>
              <a:gd name="connsiteY141" fmla="*/ 2311 h 10000"/>
              <a:gd name="connsiteX142" fmla="*/ 1547 w 10000"/>
              <a:gd name="connsiteY142" fmla="*/ 2364 h 10000"/>
              <a:gd name="connsiteX143" fmla="*/ 1471 w 10000"/>
              <a:gd name="connsiteY143" fmla="*/ 2409 h 10000"/>
              <a:gd name="connsiteX144" fmla="*/ 1395 w 10000"/>
              <a:gd name="connsiteY144" fmla="*/ 2447 h 10000"/>
              <a:gd name="connsiteX145" fmla="*/ 1340 w 10000"/>
              <a:gd name="connsiteY145" fmla="*/ 2470 h 10000"/>
              <a:gd name="connsiteX146" fmla="*/ 1312 w 10000"/>
              <a:gd name="connsiteY146" fmla="*/ 2485 h 10000"/>
              <a:gd name="connsiteX147" fmla="*/ 1291 w 10000"/>
              <a:gd name="connsiteY14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14 w 10000"/>
              <a:gd name="connsiteY66" fmla="*/ 2939 h 10000"/>
              <a:gd name="connsiteX67" fmla="*/ 9793 w 10000"/>
              <a:gd name="connsiteY67" fmla="*/ 2818 h 10000"/>
              <a:gd name="connsiteX68" fmla="*/ 9765 w 10000"/>
              <a:gd name="connsiteY68" fmla="*/ 2606 h 10000"/>
              <a:gd name="connsiteX69" fmla="*/ 9717 w 10000"/>
              <a:gd name="connsiteY69" fmla="*/ 2341 h 10000"/>
              <a:gd name="connsiteX70" fmla="*/ 9662 w 10000"/>
              <a:gd name="connsiteY70" fmla="*/ 2030 h 10000"/>
              <a:gd name="connsiteX71" fmla="*/ 9606 w 10000"/>
              <a:gd name="connsiteY71" fmla="*/ 1720 h 10000"/>
              <a:gd name="connsiteX72" fmla="*/ 9558 w 10000"/>
              <a:gd name="connsiteY72" fmla="*/ 1447 h 10000"/>
              <a:gd name="connsiteX73" fmla="*/ 9517 w 10000"/>
              <a:gd name="connsiteY73" fmla="*/ 1227 h 10000"/>
              <a:gd name="connsiteX74" fmla="*/ 9503 w 10000"/>
              <a:gd name="connsiteY74" fmla="*/ 1098 h 10000"/>
              <a:gd name="connsiteX75" fmla="*/ 9489 w 10000"/>
              <a:gd name="connsiteY75" fmla="*/ 1015 h 10000"/>
              <a:gd name="connsiteX76" fmla="*/ 9454 w 10000"/>
              <a:gd name="connsiteY76" fmla="*/ 909 h 10000"/>
              <a:gd name="connsiteX77" fmla="*/ 9406 w 10000"/>
              <a:gd name="connsiteY77" fmla="*/ 773 h 10000"/>
              <a:gd name="connsiteX78" fmla="*/ 9351 w 10000"/>
              <a:gd name="connsiteY78" fmla="*/ 652 h 10000"/>
              <a:gd name="connsiteX79" fmla="*/ 9282 w 10000"/>
              <a:gd name="connsiteY79" fmla="*/ 530 h 10000"/>
              <a:gd name="connsiteX80" fmla="*/ 9206 w 10000"/>
              <a:gd name="connsiteY80" fmla="*/ 417 h 10000"/>
              <a:gd name="connsiteX81" fmla="*/ 9130 w 10000"/>
              <a:gd name="connsiteY81" fmla="*/ 333 h 10000"/>
              <a:gd name="connsiteX82" fmla="*/ 9047 w 10000"/>
              <a:gd name="connsiteY82" fmla="*/ 273 h 10000"/>
              <a:gd name="connsiteX83" fmla="*/ 8999 w 10000"/>
              <a:gd name="connsiteY83" fmla="*/ 250 h 10000"/>
              <a:gd name="connsiteX84" fmla="*/ 8930 w 10000"/>
              <a:gd name="connsiteY84" fmla="*/ 227 h 10000"/>
              <a:gd name="connsiteX85" fmla="*/ 8847 w 10000"/>
              <a:gd name="connsiteY85" fmla="*/ 197 h 10000"/>
              <a:gd name="connsiteX86" fmla="*/ 8757 w 10000"/>
              <a:gd name="connsiteY86" fmla="*/ 182 h 10000"/>
              <a:gd name="connsiteX87" fmla="*/ 8653 w 10000"/>
              <a:gd name="connsiteY87" fmla="*/ 159 h 10000"/>
              <a:gd name="connsiteX88" fmla="*/ 8529 w 10000"/>
              <a:gd name="connsiteY88" fmla="*/ 129 h 10000"/>
              <a:gd name="connsiteX89" fmla="*/ 8412 w 10000"/>
              <a:gd name="connsiteY89" fmla="*/ 106 h 10000"/>
              <a:gd name="connsiteX90" fmla="*/ 8287 w 10000"/>
              <a:gd name="connsiteY90" fmla="*/ 83 h 10000"/>
              <a:gd name="connsiteX91" fmla="*/ 8149 w 10000"/>
              <a:gd name="connsiteY91" fmla="*/ 61 h 10000"/>
              <a:gd name="connsiteX92" fmla="*/ 8025 w 10000"/>
              <a:gd name="connsiteY92" fmla="*/ 45 h 10000"/>
              <a:gd name="connsiteX93" fmla="*/ 7901 w 10000"/>
              <a:gd name="connsiteY93" fmla="*/ 23 h 10000"/>
              <a:gd name="connsiteX94" fmla="*/ 7783 w 10000"/>
              <a:gd name="connsiteY94" fmla="*/ 15 h 10000"/>
              <a:gd name="connsiteX95" fmla="*/ 7673 w 10000"/>
              <a:gd name="connsiteY95" fmla="*/ 8 h 10000"/>
              <a:gd name="connsiteX96" fmla="*/ 7569 w 10000"/>
              <a:gd name="connsiteY96" fmla="*/ 0 h 10000"/>
              <a:gd name="connsiteX97" fmla="*/ 7472 w 10000"/>
              <a:gd name="connsiteY97" fmla="*/ 0 h 10000"/>
              <a:gd name="connsiteX98" fmla="*/ 7403 w 10000"/>
              <a:gd name="connsiteY98" fmla="*/ 8 h 10000"/>
              <a:gd name="connsiteX99" fmla="*/ 7320 w 10000"/>
              <a:gd name="connsiteY99" fmla="*/ 15 h 10000"/>
              <a:gd name="connsiteX100" fmla="*/ 7203 w 10000"/>
              <a:gd name="connsiteY100" fmla="*/ 45 h 10000"/>
              <a:gd name="connsiteX101" fmla="*/ 7065 w 10000"/>
              <a:gd name="connsiteY101" fmla="*/ 68 h 10000"/>
              <a:gd name="connsiteX102" fmla="*/ 6906 w 10000"/>
              <a:gd name="connsiteY102" fmla="*/ 106 h 10000"/>
              <a:gd name="connsiteX103" fmla="*/ 6733 w 10000"/>
              <a:gd name="connsiteY103" fmla="*/ 144 h 10000"/>
              <a:gd name="connsiteX104" fmla="*/ 6540 w 10000"/>
              <a:gd name="connsiteY104" fmla="*/ 189 h 10000"/>
              <a:gd name="connsiteX105" fmla="*/ 6354 w 10000"/>
              <a:gd name="connsiteY105" fmla="*/ 242 h 10000"/>
              <a:gd name="connsiteX106" fmla="*/ 6146 w 10000"/>
              <a:gd name="connsiteY106" fmla="*/ 295 h 10000"/>
              <a:gd name="connsiteX107" fmla="*/ 5946 w 10000"/>
              <a:gd name="connsiteY107" fmla="*/ 348 h 10000"/>
              <a:gd name="connsiteX108" fmla="*/ 5746 w 10000"/>
              <a:gd name="connsiteY108" fmla="*/ 402 h 10000"/>
              <a:gd name="connsiteX109" fmla="*/ 5559 w 10000"/>
              <a:gd name="connsiteY109" fmla="*/ 455 h 10000"/>
              <a:gd name="connsiteX110" fmla="*/ 5380 w 10000"/>
              <a:gd name="connsiteY110" fmla="*/ 500 h 10000"/>
              <a:gd name="connsiteX111" fmla="*/ 5214 w 10000"/>
              <a:gd name="connsiteY111" fmla="*/ 538 h 10000"/>
              <a:gd name="connsiteX112" fmla="*/ 5069 w 10000"/>
              <a:gd name="connsiteY112" fmla="*/ 583 h 10000"/>
              <a:gd name="connsiteX113" fmla="*/ 4952 w 10000"/>
              <a:gd name="connsiteY113" fmla="*/ 621 h 10000"/>
              <a:gd name="connsiteX114" fmla="*/ 4862 w 10000"/>
              <a:gd name="connsiteY114" fmla="*/ 644 h 10000"/>
              <a:gd name="connsiteX115" fmla="*/ 4786 w 10000"/>
              <a:gd name="connsiteY115" fmla="*/ 674 h 10000"/>
              <a:gd name="connsiteX116" fmla="*/ 4696 w 10000"/>
              <a:gd name="connsiteY116" fmla="*/ 697 h 10000"/>
              <a:gd name="connsiteX117" fmla="*/ 4593 w 10000"/>
              <a:gd name="connsiteY117" fmla="*/ 735 h 10000"/>
              <a:gd name="connsiteX118" fmla="*/ 4489 w 10000"/>
              <a:gd name="connsiteY118" fmla="*/ 765 h 10000"/>
              <a:gd name="connsiteX119" fmla="*/ 4372 w 10000"/>
              <a:gd name="connsiteY119" fmla="*/ 803 h 10000"/>
              <a:gd name="connsiteX120" fmla="*/ 4254 w 10000"/>
              <a:gd name="connsiteY120" fmla="*/ 848 h 10000"/>
              <a:gd name="connsiteX121" fmla="*/ 4123 w 10000"/>
              <a:gd name="connsiteY121" fmla="*/ 886 h 10000"/>
              <a:gd name="connsiteX122" fmla="*/ 3999 w 10000"/>
              <a:gd name="connsiteY122" fmla="*/ 932 h 10000"/>
              <a:gd name="connsiteX123" fmla="*/ 3860 w 10000"/>
              <a:gd name="connsiteY123" fmla="*/ 985 h 10000"/>
              <a:gd name="connsiteX124" fmla="*/ 3729 w 10000"/>
              <a:gd name="connsiteY124" fmla="*/ 1030 h 10000"/>
              <a:gd name="connsiteX125" fmla="*/ 3591 w 10000"/>
              <a:gd name="connsiteY125" fmla="*/ 1091 h 10000"/>
              <a:gd name="connsiteX126" fmla="*/ 3460 w 10000"/>
              <a:gd name="connsiteY126" fmla="*/ 1144 h 10000"/>
              <a:gd name="connsiteX127" fmla="*/ 3329 w 10000"/>
              <a:gd name="connsiteY127" fmla="*/ 1205 h 10000"/>
              <a:gd name="connsiteX128" fmla="*/ 3198 w 10000"/>
              <a:gd name="connsiteY128" fmla="*/ 1265 h 10000"/>
              <a:gd name="connsiteX129" fmla="*/ 3073 w 10000"/>
              <a:gd name="connsiteY129" fmla="*/ 1326 h 10000"/>
              <a:gd name="connsiteX130" fmla="*/ 2956 w 10000"/>
              <a:gd name="connsiteY130" fmla="*/ 1394 h 10000"/>
              <a:gd name="connsiteX131" fmla="*/ 2742 w 10000"/>
              <a:gd name="connsiteY131" fmla="*/ 1515 h 10000"/>
              <a:gd name="connsiteX132" fmla="*/ 2541 w 10000"/>
              <a:gd name="connsiteY132" fmla="*/ 1644 h 10000"/>
              <a:gd name="connsiteX133" fmla="*/ 2376 w 10000"/>
              <a:gd name="connsiteY133" fmla="*/ 1742 h 10000"/>
              <a:gd name="connsiteX134" fmla="*/ 2217 w 10000"/>
              <a:gd name="connsiteY134" fmla="*/ 1848 h 10000"/>
              <a:gd name="connsiteX135" fmla="*/ 2079 w 10000"/>
              <a:gd name="connsiteY135" fmla="*/ 1939 h 10000"/>
              <a:gd name="connsiteX136" fmla="*/ 1968 w 10000"/>
              <a:gd name="connsiteY136" fmla="*/ 2023 h 10000"/>
              <a:gd name="connsiteX137" fmla="*/ 1865 w 10000"/>
              <a:gd name="connsiteY137" fmla="*/ 2106 h 10000"/>
              <a:gd name="connsiteX138" fmla="*/ 1789 w 10000"/>
              <a:gd name="connsiteY138" fmla="*/ 2182 h 10000"/>
              <a:gd name="connsiteX139" fmla="*/ 1706 w 10000"/>
              <a:gd name="connsiteY139" fmla="*/ 2250 h 10000"/>
              <a:gd name="connsiteX140" fmla="*/ 1630 w 10000"/>
              <a:gd name="connsiteY140" fmla="*/ 2311 h 10000"/>
              <a:gd name="connsiteX141" fmla="*/ 1547 w 10000"/>
              <a:gd name="connsiteY141" fmla="*/ 2364 h 10000"/>
              <a:gd name="connsiteX142" fmla="*/ 1471 w 10000"/>
              <a:gd name="connsiteY142" fmla="*/ 2409 h 10000"/>
              <a:gd name="connsiteX143" fmla="*/ 1395 w 10000"/>
              <a:gd name="connsiteY143" fmla="*/ 2447 h 10000"/>
              <a:gd name="connsiteX144" fmla="*/ 1340 w 10000"/>
              <a:gd name="connsiteY144" fmla="*/ 2470 h 10000"/>
              <a:gd name="connsiteX145" fmla="*/ 1312 w 10000"/>
              <a:gd name="connsiteY145" fmla="*/ 2485 h 10000"/>
              <a:gd name="connsiteX146" fmla="*/ 1291 w 10000"/>
              <a:gd name="connsiteY14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14 w 10000"/>
              <a:gd name="connsiteY66" fmla="*/ 2939 h 10000"/>
              <a:gd name="connsiteX67" fmla="*/ 9765 w 10000"/>
              <a:gd name="connsiteY67" fmla="*/ 2606 h 10000"/>
              <a:gd name="connsiteX68" fmla="*/ 9717 w 10000"/>
              <a:gd name="connsiteY68" fmla="*/ 2341 h 10000"/>
              <a:gd name="connsiteX69" fmla="*/ 9662 w 10000"/>
              <a:gd name="connsiteY69" fmla="*/ 2030 h 10000"/>
              <a:gd name="connsiteX70" fmla="*/ 9606 w 10000"/>
              <a:gd name="connsiteY70" fmla="*/ 1720 h 10000"/>
              <a:gd name="connsiteX71" fmla="*/ 9558 w 10000"/>
              <a:gd name="connsiteY71" fmla="*/ 1447 h 10000"/>
              <a:gd name="connsiteX72" fmla="*/ 9517 w 10000"/>
              <a:gd name="connsiteY72" fmla="*/ 1227 h 10000"/>
              <a:gd name="connsiteX73" fmla="*/ 9503 w 10000"/>
              <a:gd name="connsiteY73" fmla="*/ 1098 h 10000"/>
              <a:gd name="connsiteX74" fmla="*/ 9489 w 10000"/>
              <a:gd name="connsiteY74" fmla="*/ 1015 h 10000"/>
              <a:gd name="connsiteX75" fmla="*/ 9454 w 10000"/>
              <a:gd name="connsiteY75" fmla="*/ 909 h 10000"/>
              <a:gd name="connsiteX76" fmla="*/ 9406 w 10000"/>
              <a:gd name="connsiteY76" fmla="*/ 773 h 10000"/>
              <a:gd name="connsiteX77" fmla="*/ 9351 w 10000"/>
              <a:gd name="connsiteY77" fmla="*/ 652 h 10000"/>
              <a:gd name="connsiteX78" fmla="*/ 9282 w 10000"/>
              <a:gd name="connsiteY78" fmla="*/ 530 h 10000"/>
              <a:gd name="connsiteX79" fmla="*/ 9206 w 10000"/>
              <a:gd name="connsiteY79" fmla="*/ 417 h 10000"/>
              <a:gd name="connsiteX80" fmla="*/ 9130 w 10000"/>
              <a:gd name="connsiteY80" fmla="*/ 333 h 10000"/>
              <a:gd name="connsiteX81" fmla="*/ 9047 w 10000"/>
              <a:gd name="connsiteY81" fmla="*/ 273 h 10000"/>
              <a:gd name="connsiteX82" fmla="*/ 8999 w 10000"/>
              <a:gd name="connsiteY82" fmla="*/ 250 h 10000"/>
              <a:gd name="connsiteX83" fmla="*/ 8930 w 10000"/>
              <a:gd name="connsiteY83" fmla="*/ 227 h 10000"/>
              <a:gd name="connsiteX84" fmla="*/ 8847 w 10000"/>
              <a:gd name="connsiteY84" fmla="*/ 197 h 10000"/>
              <a:gd name="connsiteX85" fmla="*/ 8757 w 10000"/>
              <a:gd name="connsiteY85" fmla="*/ 182 h 10000"/>
              <a:gd name="connsiteX86" fmla="*/ 8653 w 10000"/>
              <a:gd name="connsiteY86" fmla="*/ 159 h 10000"/>
              <a:gd name="connsiteX87" fmla="*/ 8529 w 10000"/>
              <a:gd name="connsiteY87" fmla="*/ 129 h 10000"/>
              <a:gd name="connsiteX88" fmla="*/ 8412 w 10000"/>
              <a:gd name="connsiteY88" fmla="*/ 106 h 10000"/>
              <a:gd name="connsiteX89" fmla="*/ 8287 w 10000"/>
              <a:gd name="connsiteY89" fmla="*/ 83 h 10000"/>
              <a:gd name="connsiteX90" fmla="*/ 8149 w 10000"/>
              <a:gd name="connsiteY90" fmla="*/ 61 h 10000"/>
              <a:gd name="connsiteX91" fmla="*/ 8025 w 10000"/>
              <a:gd name="connsiteY91" fmla="*/ 45 h 10000"/>
              <a:gd name="connsiteX92" fmla="*/ 7901 w 10000"/>
              <a:gd name="connsiteY92" fmla="*/ 23 h 10000"/>
              <a:gd name="connsiteX93" fmla="*/ 7783 w 10000"/>
              <a:gd name="connsiteY93" fmla="*/ 15 h 10000"/>
              <a:gd name="connsiteX94" fmla="*/ 7673 w 10000"/>
              <a:gd name="connsiteY94" fmla="*/ 8 h 10000"/>
              <a:gd name="connsiteX95" fmla="*/ 7569 w 10000"/>
              <a:gd name="connsiteY95" fmla="*/ 0 h 10000"/>
              <a:gd name="connsiteX96" fmla="*/ 7472 w 10000"/>
              <a:gd name="connsiteY96" fmla="*/ 0 h 10000"/>
              <a:gd name="connsiteX97" fmla="*/ 7403 w 10000"/>
              <a:gd name="connsiteY97" fmla="*/ 8 h 10000"/>
              <a:gd name="connsiteX98" fmla="*/ 7320 w 10000"/>
              <a:gd name="connsiteY98" fmla="*/ 15 h 10000"/>
              <a:gd name="connsiteX99" fmla="*/ 7203 w 10000"/>
              <a:gd name="connsiteY99" fmla="*/ 45 h 10000"/>
              <a:gd name="connsiteX100" fmla="*/ 7065 w 10000"/>
              <a:gd name="connsiteY100" fmla="*/ 68 h 10000"/>
              <a:gd name="connsiteX101" fmla="*/ 6906 w 10000"/>
              <a:gd name="connsiteY101" fmla="*/ 106 h 10000"/>
              <a:gd name="connsiteX102" fmla="*/ 6733 w 10000"/>
              <a:gd name="connsiteY102" fmla="*/ 144 h 10000"/>
              <a:gd name="connsiteX103" fmla="*/ 6540 w 10000"/>
              <a:gd name="connsiteY103" fmla="*/ 189 h 10000"/>
              <a:gd name="connsiteX104" fmla="*/ 6354 w 10000"/>
              <a:gd name="connsiteY104" fmla="*/ 242 h 10000"/>
              <a:gd name="connsiteX105" fmla="*/ 6146 w 10000"/>
              <a:gd name="connsiteY105" fmla="*/ 295 h 10000"/>
              <a:gd name="connsiteX106" fmla="*/ 5946 w 10000"/>
              <a:gd name="connsiteY106" fmla="*/ 348 h 10000"/>
              <a:gd name="connsiteX107" fmla="*/ 5746 w 10000"/>
              <a:gd name="connsiteY107" fmla="*/ 402 h 10000"/>
              <a:gd name="connsiteX108" fmla="*/ 5559 w 10000"/>
              <a:gd name="connsiteY108" fmla="*/ 455 h 10000"/>
              <a:gd name="connsiteX109" fmla="*/ 5380 w 10000"/>
              <a:gd name="connsiteY109" fmla="*/ 500 h 10000"/>
              <a:gd name="connsiteX110" fmla="*/ 5214 w 10000"/>
              <a:gd name="connsiteY110" fmla="*/ 538 h 10000"/>
              <a:gd name="connsiteX111" fmla="*/ 5069 w 10000"/>
              <a:gd name="connsiteY111" fmla="*/ 583 h 10000"/>
              <a:gd name="connsiteX112" fmla="*/ 4952 w 10000"/>
              <a:gd name="connsiteY112" fmla="*/ 621 h 10000"/>
              <a:gd name="connsiteX113" fmla="*/ 4862 w 10000"/>
              <a:gd name="connsiteY113" fmla="*/ 644 h 10000"/>
              <a:gd name="connsiteX114" fmla="*/ 4786 w 10000"/>
              <a:gd name="connsiteY114" fmla="*/ 674 h 10000"/>
              <a:gd name="connsiteX115" fmla="*/ 4696 w 10000"/>
              <a:gd name="connsiteY115" fmla="*/ 697 h 10000"/>
              <a:gd name="connsiteX116" fmla="*/ 4593 w 10000"/>
              <a:gd name="connsiteY116" fmla="*/ 735 h 10000"/>
              <a:gd name="connsiteX117" fmla="*/ 4489 w 10000"/>
              <a:gd name="connsiteY117" fmla="*/ 765 h 10000"/>
              <a:gd name="connsiteX118" fmla="*/ 4372 w 10000"/>
              <a:gd name="connsiteY118" fmla="*/ 803 h 10000"/>
              <a:gd name="connsiteX119" fmla="*/ 4254 w 10000"/>
              <a:gd name="connsiteY119" fmla="*/ 848 h 10000"/>
              <a:gd name="connsiteX120" fmla="*/ 4123 w 10000"/>
              <a:gd name="connsiteY120" fmla="*/ 886 h 10000"/>
              <a:gd name="connsiteX121" fmla="*/ 3999 w 10000"/>
              <a:gd name="connsiteY121" fmla="*/ 932 h 10000"/>
              <a:gd name="connsiteX122" fmla="*/ 3860 w 10000"/>
              <a:gd name="connsiteY122" fmla="*/ 985 h 10000"/>
              <a:gd name="connsiteX123" fmla="*/ 3729 w 10000"/>
              <a:gd name="connsiteY123" fmla="*/ 1030 h 10000"/>
              <a:gd name="connsiteX124" fmla="*/ 3591 w 10000"/>
              <a:gd name="connsiteY124" fmla="*/ 1091 h 10000"/>
              <a:gd name="connsiteX125" fmla="*/ 3460 w 10000"/>
              <a:gd name="connsiteY125" fmla="*/ 1144 h 10000"/>
              <a:gd name="connsiteX126" fmla="*/ 3329 w 10000"/>
              <a:gd name="connsiteY126" fmla="*/ 1205 h 10000"/>
              <a:gd name="connsiteX127" fmla="*/ 3198 w 10000"/>
              <a:gd name="connsiteY127" fmla="*/ 1265 h 10000"/>
              <a:gd name="connsiteX128" fmla="*/ 3073 w 10000"/>
              <a:gd name="connsiteY128" fmla="*/ 1326 h 10000"/>
              <a:gd name="connsiteX129" fmla="*/ 2956 w 10000"/>
              <a:gd name="connsiteY129" fmla="*/ 1394 h 10000"/>
              <a:gd name="connsiteX130" fmla="*/ 2742 w 10000"/>
              <a:gd name="connsiteY130" fmla="*/ 1515 h 10000"/>
              <a:gd name="connsiteX131" fmla="*/ 2541 w 10000"/>
              <a:gd name="connsiteY131" fmla="*/ 1644 h 10000"/>
              <a:gd name="connsiteX132" fmla="*/ 2376 w 10000"/>
              <a:gd name="connsiteY132" fmla="*/ 1742 h 10000"/>
              <a:gd name="connsiteX133" fmla="*/ 2217 w 10000"/>
              <a:gd name="connsiteY133" fmla="*/ 1848 h 10000"/>
              <a:gd name="connsiteX134" fmla="*/ 2079 w 10000"/>
              <a:gd name="connsiteY134" fmla="*/ 1939 h 10000"/>
              <a:gd name="connsiteX135" fmla="*/ 1968 w 10000"/>
              <a:gd name="connsiteY135" fmla="*/ 2023 h 10000"/>
              <a:gd name="connsiteX136" fmla="*/ 1865 w 10000"/>
              <a:gd name="connsiteY136" fmla="*/ 2106 h 10000"/>
              <a:gd name="connsiteX137" fmla="*/ 1789 w 10000"/>
              <a:gd name="connsiteY137" fmla="*/ 2182 h 10000"/>
              <a:gd name="connsiteX138" fmla="*/ 1706 w 10000"/>
              <a:gd name="connsiteY138" fmla="*/ 2250 h 10000"/>
              <a:gd name="connsiteX139" fmla="*/ 1630 w 10000"/>
              <a:gd name="connsiteY139" fmla="*/ 2311 h 10000"/>
              <a:gd name="connsiteX140" fmla="*/ 1547 w 10000"/>
              <a:gd name="connsiteY140" fmla="*/ 2364 h 10000"/>
              <a:gd name="connsiteX141" fmla="*/ 1471 w 10000"/>
              <a:gd name="connsiteY141" fmla="*/ 2409 h 10000"/>
              <a:gd name="connsiteX142" fmla="*/ 1395 w 10000"/>
              <a:gd name="connsiteY142" fmla="*/ 2447 h 10000"/>
              <a:gd name="connsiteX143" fmla="*/ 1340 w 10000"/>
              <a:gd name="connsiteY143" fmla="*/ 2470 h 10000"/>
              <a:gd name="connsiteX144" fmla="*/ 1312 w 10000"/>
              <a:gd name="connsiteY144" fmla="*/ 2485 h 10000"/>
              <a:gd name="connsiteX145" fmla="*/ 1291 w 10000"/>
              <a:gd name="connsiteY14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765 w 10000"/>
              <a:gd name="connsiteY66" fmla="*/ 2606 h 10000"/>
              <a:gd name="connsiteX67" fmla="*/ 9717 w 10000"/>
              <a:gd name="connsiteY67" fmla="*/ 2341 h 10000"/>
              <a:gd name="connsiteX68" fmla="*/ 9662 w 10000"/>
              <a:gd name="connsiteY68" fmla="*/ 2030 h 10000"/>
              <a:gd name="connsiteX69" fmla="*/ 9606 w 10000"/>
              <a:gd name="connsiteY69" fmla="*/ 1720 h 10000"/>
              <a:gd name="connsiteX70" fmla="*/ 9558 w 10000"/>
              <a:gd name="connsiteY70" fmla="*/ 1447 h 10000"/>
              <a:gd name="connsiteX71" fmla="*/ 9517 w 10000"/>
              <a:gd name="connsiteY71" fmla="*/ 1227 h 10000"/>
              <a:gd name="connsiteX72" fmla="*/ 9503 w 10000"/>
              <a:gd name="connsiteY72" fmla="*/ 1098 h 10000"/>
              <a:gd name="connsiteX73" fmla="*/ 9489 w 10000"/>
              <a:gd name="connsiteY73" fmla="*/ 1015 h 10000"/>
              <a:gd name="connsiteX74" fmla="*/ 9454 w 10000"/>
              <a:gd name="connsiteY74" fmla="*/ 909 h 10000"/>
              <a:gd name="connsiteX75" fmla="*/ 9406 w 10000"/>
              <a:gd name="connsiteY75" fmla="*/ 773 h 10000"/>
              <a:gd name="connsiteX76" fmla="*/ 9351 w 10000"/>
              <a:gd name="connsiteY76" fmla="*/ 652 h 10000"/>
              <a:gd name="connsiteX77" fmla="*/ 9282 w 10000"/>
              <a:gd name="connsiteY77" fmla="*/ 530 h 10000"/>
              <a:gd name="connsiteX78" fmla="*/ 9206 w 10000"/>
              <a:gd name="connsiteY78" fmla="*/ 417 h 10000"/>
              <a:gd name="connsiteX79" fmla="*/ 9130 w 10000"/>
              <a:gd name="connsiteY79" fmla="*/ 333 h 10000"/>
              <a:gd name="connsiteX80" fmla="*/ 9047 w 10000"/>
              <a:gd name="connsiteY80" fmla="*/ 273 h 10000"/>
              <a:gd name="connsiteX81" fmla="*/ 8999 w 10000"/>
              <a:gd name="connsiteY81" fmla="*/ 250 h 10000"/>
              <a:gd name="connsiteX82" fmla="*/ 8930 w 10000"/>
              <a:gd name="connsiteY82" fmla="*/ 227 h 10000"/>
              <a:gd name="connsiteX83" fmla="*/ 8847 w 10000"/>
              <a:gd name="connsiteY83" fmla="*/ 197 h 10000"/>
              <a:gd name="connsiteX84" fmla="*/ 8757 w 10000"/>
              <a:gd name="connsiteY84" fmla="*/ 182 h 10000"/>
              <a:gd name="connsiteX85" fmla="*/ 8653 w 10000"/>
              <a:gd name="connsiteY85" fmla="*/ 159 h 10000"/>
              <a:gd name="connsiteX86" fmla="*/ 8529 w 10000"/>
              <a:gd name="connsiteY86" fmla="*/ 129 h 10000"/>
              <a:gd name="connsiteX87" fmla="*/ 8412 w 10000"/>
              <a:gd name="connsiteY87" fmla="*/ 106 h 10000"/>
              <a:gd name="connsiteX88" fmla="*/ 8287 w 10000"/>
              <a:gd name="connsiteY88" fmla="*/ 83 h 10000"/>
              <a:gd name="connsiteX89" fmla="*/ 8149 w 10000"/>
              <a:gd name="connsiteY89" fmla="*/ 61 h 10000"/>
              <a:gd name="connsiteX90" fmla="*/ 8025 w 10000"/>
              <a:gd name="connsiteY90" fmla="*/ 45 h 10000"/>
              <a:gd name="connsiteX91" fmla="*/ 7901 w 10000"/>
              <a:gd name="connsiteY91" fmla="*/ 23 h 10000"/>
              <a:gd name="connsiteX92" fmla="*/ 7783 w 10000"/>
              <a:gd name="connsiteY92" fmla="*/ 15 h 10000"/>
              <a:gd name="connsiteX93" fmla="*/ 7673 w 10000"/>
              <a:gd name="connsiteY93" fmla="*/ 8 h 10000"/>
              <a:gd name="connsiteX94" fmla="*/ 7569 w 10000"/>
              <a:gd name="connsiteY94" fmla="*/ 0 h 10000"/>
              <a:gd name="connsiteX95" fmla="*/ 7472 w 10000"/>
              <a:gd name="connsiteY95" fmla="*/ 0 h 10000"/>
              <a:gd name="connsiteX96" fmla="*/ 7403 w 10000"/>
              <a:gd name="connsiteY96" fmla="*/ 8 h 10000"/>
              <a:gd name="connsiteX97" fmla="*/ 7320 w 10000"/>
              <a:gd name="connsiteY97" fmla="*/ 15 h 10000"/>
              <a:gd name="connsiteX98" fmla="*/ 7203 w 10000"/>
              <a:gd name="connsiteY98" fmla="*/ 45 h 10000"/>
              <a:gd name="connsiteX99" fmla="*/ 7065 w 10000"/>
              <a:gd name="connsiteY99" fmla="*/ 68 h 10000"/>
              <a:gd name="connsiteX100" fmla="*/ 6906 w 10000"/>
              <a:gd name="connsiteY100" fmla="*/ 106 h 10000"/>
              <a:gd name="connsiteX101" fmla="*/ 6733 w 10000"/>
              <a:gd name="connsiteY101" fmla="*/ 144 h 10000"/>
              <a:gd name="connsiteX102" fmla="*/ 6540 w 10000"/>
              <a:gd name="connsiteY102" fmla="*/ 189 h 10000"/>
              <a:gd name="connsiteX103" fmla="*/ 6354 w 10000"/>
              <a:gd name="connsiteY103" fmla="*/ 242 h 10000"/>
              <a:gd name="connsiteX104" fmla="*/ 6146 w 10000"/>
              <a:gd name="connsiteY104" fmla="*/ 295 h 10000"/>
              <a:gd name="connsiteX105" fmla="*/ 5946 w 10000"/>
              <a:gd name="connsiteY105" fmla="*/ 348 h 10000"/>
              <a:gd name="connsiteX106" fmla="*/ 5746 w 10000"/>
              <a:gd name="connsiteY106" fmla="*/ 402 h 10000"/>
              <a:gd name="connsiteX107" fmla="*/ 5559 w 10000"/>
              <a:gd name="connsiteY107" fmla="*/ 455 h 10000"/>
              <a:gd name="connsiteX108" fmla="*/ 5380 w 10000"/>
              <a:gd name="connsiteY108" fmla="*/ 500 h 10000"/>
              <a:gd name="connsiteX109" fmla="*/ 5214 w 10000"/>
              <a:gd name="connsiteY109" fmla="*/ 538 h 10000"/>
              <a:gd name="connsiteX110" fmla="*/ 5069 w 10000"/>
              <a:gd name="connsiteY110" fmla="*/ 583 h 10000"/>
              <a:gd name="connsiteX111" fmla="*/ 4952 w 10000"/>
              <a:gd name="connsiteY111" fmla="*/ 621 h 10000"/>
              <a:gd name="connsiteX112" fmla="*/ 4862 w 10000"/>
              <a:gd name="connsiteY112" fmla="*/ 644 h 10000"/>
              <a:gd name="connsiteX113" fmla="*/ 4786 w 10000"/>
              <a:gd name="connsiteY113" fmla="*/ 674 h 10000"/>
              <a:gd name="connsiteX114" fmla="*/ 4696 w 10000"/>
              <a:gd name="connsiteY114" fmla="*/ 697 h 10000"/>
              <a:gd name="connsiteX115" fmla="*/ 4593 w 10000"/>
              <a:gd name="connsiteY115" fmla="*/ 735 h 10000"/>
              <a:gd name="connsiteX116" fmla="*/ 4489 w 10000"/>
              <a:gd name="connsiteY116" fmla="*/ 765 h 10000"/>
              <a:gd name="connsiteX117" fmla="*/ 4372 w 10000"/>
              <a:gd name="connsiteY117" fmla="*/ 803 h 10000"/>
              <a:gd name="connsiteX118" fmla="*/ 4254 w 10000"/>
              <a:gd name="connsiteY118" fmla="*/ 848 h 10000"/>
              <a:gd name="connsiteX119" fmla="*/ 4123 w 10000"/>
              <a:gd name="connsiteY119" fmla="*/ 886 h 10000"/>
              <a:gd name="connsiteX120" fmla="*/ 3999 w 10000"/>
              <a:gd name="connsiteY120" fmla="*/ 932 h 10000"/>
              <a:gd name="connsiteX121" fmla="*/ 3860 w 10000"/>
              <a:gd name="connsiteY121" fmla="*/ 985 h 10000"/>
              <a:gd name="connsiteX122" fmla="*/ 3729 w 10000"/>
              <a:gd name="connsiteY122" fmla="*/ 1030 h 10000"/>
              <a:gd name="connsiteX123" fmla="*/ 3591 w 10000"/>
              <a:gd name="connsiteY123" fmla="*/ 1091 h 10000"/>
              <a:gd name="connsiteX124" fmla="*/ 3460 w 10000"/>
              <a:gd name="connsiteY124" fmla="*/ 1144 h 10000"/>
              <a:gd name="connsiteX125" fmla="*/ 3329 w 10000"/>
              <a:gd name="connsiteY125" fmla="*/ 1205 h 10000"/>
              <a:gd name="connsiteX126" fmla="*/ 3198 w 10000"/>
              <a:gd name="connsiteY126" fmla="*/ 1265 h 10000"/>
              <a:gd name="connsiteX127" fmla="*/ 3073 w 10000"/>
              <a:gd name="connsiteY127" fmla="*/ 1326 h 10000"/>
              <a:gd name="connsiteX128" fmla="*/ 2956 w 10000"/>
              <a:gd name="connsiteY128" fmla="*/ 1394 h 10000"/>
              <a:gd name="connsiteX129" fmla="*/ 2742 w 10000"/>
              <a:gd name="connsiteY129" fmla="*/ 1515 h 10000"/>
              <a:gd name="connsiteX130" fmla="*/ 2541 w 10000"/>
              <a:gd name="connsiteY130" fmla="*/ 1644 h 10000"/>
              <a:gd name="connsiteX131" fmla="*/ 2376 w 10000"/>
              <a:gd name="connsiteY131" fmla="*/ 1742 h 10000"/>
              <a:gd name="connsiteX132" fmla="*/ 2217 w 10000"/>
              <a:gd name="connsiteY132" fmla="*/ 1848 h 10000"/>
              <a:gd name="connsiteX133" fmla="*/ 2079 w 10000"/>
              <a:gd name="connsiteY133" fmla="*/ 1939 h 10000"/>
              <a:gd name="connsiteX134" fmla="*/ 1968 w 10000"/>
              <a:gd name="connsiteY134" fmla="*/ 2023 h 10000"/>
              <a:gd name="connsiteX135" fmla="*/ 1865 w 10000"/>
              <a:gd name="connsiteY135" fmla="*/ 2106 h 10000"/>
              <a:gd name="connsiteX136" fmla="*/ 1789 w 10000"/>
              <a:gd name="connsiteY136" fmla="*/ 2182 h 10000"/>
              <a:gd name="connsiteX137" fmla="*/ 1706 w 10000"/>
              <a:gd name="connsiteY137" fmla="*/ 2250 h 10000"/>
              <a:gd name="connsiteX138" fmla="*/ 1630 w 10000"/>
              <a:gd name="connsiteY138" fmla="*/ 2311 h 10000"/>
              <a:gd name="connsiteX139" fmla="*/ 1547 w 10000"/>
              <a:gd name="connsiteY139" fmla="*/ 2364 h 10000"/>
              <a:gd name="connsiteX140" fmla="*/ 1471 w 10000"/>
              <a:gd name="connsiteY140" fmla="*/ 2409 h 10000"/>
              <a:gd name="connsiteX141" fmla="*/ 1395 w 10000"/>
              <a:gd name="connsiteY141" fmla="*/ 2447 h 10000"/>
              <a:gd name="connsiteX142" fmla="*/ 1340 w 10000"/>
              <a:gd name="connsiteY142" fmla="*/ 2470 h 10000"/>
              <a:gd name="connsiteX143" fmla="*/ 1312 w 10000"/>
              <a:gd name="connsiteY143" fmla="*/ 2485 h 10000"/>
              <a:gd name="connsiteX144" fmla="*/ 1291 w 10000"/>
              <a:gd name="connsiteY14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717 w 10000"/>
              <a:gd name="connsiteY66" fmla="*/ 2341 h 10000"/>
              <a:gd name="connsiteX67" fmla="*/ 9662 w 10000"/>
              <a:gd name="connsiteY67" fmla="*/ 2030 h 10000"/>
              <a:gd name="connsiteX68" fmla="*/ 9606 w 10000"/>
              <a:gd name="connsiteY68" fmla="*/ 1720 h 10000"/>
              <a:gd name="connsiteX69" fmla="*/ 9558 w 10000"/>
              <a:gd name="connsiteY69" fmla="*/ 1447 h 10000"/>
              <a:gd name="connsiteX70" fmla="*/ 9517 w 10000"/>
              <a:gd name="connsiteY70" fmla="*/ 1227 h 10000"/>
              <a:gd name="connsiteX71" fmla="*/ 9503 w 10000"/>
              <a:gd name="connsiteY71" fmla="*/ 1098 h 10000"/>
              <a:gd name="connsiteX72" fmla="*/ 9489 w 10000"/>
              <a:gd name="connsiteY72" fmla="*/ 1015 h 10000"/>
              <a:gd name="connsiteX73" fmla="*/ 9454 w 10000"/>
              <a:gd name="connsiteY73" fmla="*/ 909 h 10000"/>
              <a:gd name="connsiteX74" fmla="*/ 9406 w 10000"/>
              <a:gd name="connsiteY74" fmla="*/ 773 h 10000"/>
              <a:gd name="connsiteX75" fmla="*/ 9351 w 10000"/>
              <a:gd name="connsiteY75" fmla="*/ 652 h 10000"/>
              <a:gd name="connsiteX76" fmla="*/ 9282 w 10000"/>
              <a:gd name="connsiteY76" fmla="*/ 530 h 10000"/>
              <a:gd name="connsiteX77" fmla="*/ 9206 w 10000"/>
              <a:gd name="connsiteY77" fmla="*/ 417 h 10000"/>
              <a:gd name="connsiteX78" fmla="*/ 9130 w 10000"/>
              <a:gd name="connsiteY78" fmla="*/ 333 h 10000"/>
              <a:gd name="connsiteX79" fmla="*/ 9047 w 10000"/>
              <a:gd name="connsiteY79" fmla="*/ 273 h 10000"/>
              <a:gd name="connsiteX80" fmla="*/ 8999 w 10000"/>
              <a:gd name="connsiteY80" fmla="*/ 250 h 10000"/>
              <a:gd name="connsiteX81" fmla="*/ 8930 w 10000"/>
              <a:gd name="connsiteY81" fmla="*/ 227 h 10000"/>
              <a:gd name="connsiteX82" fmla="*/ 8847 w 10000"/>
              <a:gd name="connsiteY82" fmla="*/ 197 h 10000"/>
              <a:gd name="connsiteX83" fmla="*/ 8757 w 10000"/>
              <a:gd name="connsiteY83" fmla="*/ 182 h 10000"/>
              <a:gd name="connsiteX84" fmla="*/ 8653 w 10000"/>
              <a:gd name="connsiteY84" fmla="*/ 159 h 10000"/>
              <a:gd name="connsiteX85" fmla="*/ 8529 w 10000"/>
              <a:gd name="connsiteY85" fmla="*/ 129 h 10000"/>
              <a:gd name="connsiteX86" fmla="*/ 8412 w 10000"/>
              <a:gd name="connsiteY86" fmla="*/ 106 h 10000"/>
              <a:gd name="connsiteX87" fmla="*/ 8287 w 10000"/>
              <a:gd name="connsiteY87" fmla="*/ 83 h 10000"/>
              <a:gd name="connsiteX88" fmla="*/ 8149 w 10000"/>
              <a:gd name="connsiteY88" fmla="*/ 61 h 10000"/>
              <a:gd name="connsiteX89" fmla="*/ 8025 w 10000"/>
              <a:gd name="connsiteY89" fmla="*/ 45 h 10000"/>
              <a:gd name="connsiteX90" fmla="*/ 7901 w 10000"/>
              <a:gd name="connsiteY90" fmla="*/ 23 h 10000"/>
              <a:gd name="connsiteX91" fmla="*/ 7783 w 10000"/>
              <a:gd name="connsiteY91" fmla="*/ 15 h 10000"/>
              <a:gd name="connsiteX92" fmla="*/ 7673 w 10000"/>
              <a:gd name="connsiteY92" fmla="*/ 8 h 10000"/>
              <a:gd name="connsiteX93" fmla="*/ 7569 w 10000"/>
              <a:gd name="connsiteY93" fmla="*/ 0 h 10000"/>
              <a:gd name="connsiteX94" fmla="*/ 7472 w 10000"/>
              <a:gd name="connsiteY94" fmla="*/ 0 h 10000"/>
              <a:gd name="connsiteX95" fmla="*/ 7403 w 10000"/>
              <a:gd name="connsiteY95" fmla="*/ 8 h 10000"/>
              <a:gd name="connsiteX96" fmla="*/ 7320 w 10000"/>
              <a:gd name="connsiteY96" fmla="*/ 15 h 10000"/>
              <a:gd name="connsiteX97" fmla="*/ 7203 w 10000"/>
              <a:gd name="connsiteY97" fmla="*/ 45 h 10000"/>
              <a:gd name="connsiteX98" fmla="*/ 7065 w 10000"/>
              <a:gd name="connsiteY98" fmla="*/ 68 h 10000"/>
              <a:gd name="connsiteX99" fmla="*/ 6906 w 10000"/>
              <a:gd name="connsiteY99" fmla="*/ 106 h 10000"/>
              <a:gd name="connsiteX100" fmla="*/ 6733 w 10000"/>
              <a:gd name="connsiteY100" fmla="*/ 144 h 10000"/>
              <a:gd name="connsiteX101" fmla="*/ 6540 w 10000"/>
              <a:gd name="connsiteY101" fmla="*/ 189 h 10000"/>
              <a:gd name="connsiteX102" fmla="*/ 6354 w 10000"/>
              <a:gd name="connsiteY102" fmla="*/ 242 h 10000"/>
              <a:gd name="connsiteX103" fmla="*/ 6146 w 10000"/>
              <a:gd name="connsiteY103" fmla="*/ 295 h 10000"/>
              <a:gd name="connsiteX104" fmla="*/ 5946 w 10000"/>
              <a:gd name="connsiteY104" fmla="*/ 348 h 10000"/>
              <a:gd name="connsiteX105" fmla="*/ 5746 w 10000"/>
              <a:gd name="connsiteY105" fmla="*/ 402 h 10000"/>
              <a:gd name="connsiteX106" fmla="*/ 5559 w 10000"/>
              <a:gd name="connsiteY106" fmla="*/ 455 h 10000"/>
              <a:gd name="connsiteX107" fmla="*/ 5380 w 10000"/>
              <a:gd name="connsiteY107" fmla="*/ 500 h 10000"/>
              <a:gd name="connsiteX108" fmla="*/ 5214 w 10000"/>
              <a:gd name="connsiteY108" fmla="*/ 538 h 10000"/>
              <a:gd name="connsiteX109" fmla="*/ 5069 w 10000"/>
              <a:gd name="connsiteY109" fmla="*/ 583 h 10000"/>
              <a:gd name="connsiteX110" fmla="*/ 4952 w 10000"/>
              <a:gd name="connsiteY110" fmla="*/ 621 h 10000"/>
              <a:gd name="connsiteX111" fmla="*/ 4862 w 10000"/>
              <a:gd name="connsiteY111" fmla="*/ 644 h 10000"/>
              <a:gd name="connsiteX112" fmla="*/ 4786 w 10000"/>
              <a:gd name="connsiteY112" fmla="*/ 674 h 10000"/>
              <a:gd name="connsiteX113" fmla="*/ 4696 w 10000"/>
              <a:gd name="connsiteY113" fmla="*/ 697 h 10000"/>
              <a:gd name="connsiteX114" fmla="*/ 4593 w 10000"/>
              <a:gd name="connsiteY114" fmla="*/ 735 h 10000"/>
              <a:gd name="connsiteX115" fmla="*/ 4489 w 10000"/>
              <a:gd name="connsiteY115" fmla="*/ 765 h 10000"/>
              <a:gd name="connsiteX116" fmla="*/ 4372 w 10000"/>
              <a:gd name="connsiteY116" fmla="*/ 803 h 10000"/>
              <a:gd name="connsiteX117" fmla="*/ 4254 w 10000"/>
              <a:gd name="connsiteY117" fmla="*/ 848 h 10000"/>
              <a:gd name="connsiteX118" fmla="*/ 4123 w 10000"/>
              <a:gd name="connsiteY118" fmla="*/ 886 h 10000"/>
              <a:gd name="connsiteX119" fmla="*/ 3999 w 10000"/>
              <a:gd name="connsiteY119" fmla="*/ 932 h 10000"/>
              <a:gd name="connsiteX120" fmla="*/ 3860 w 10000"/>
              <a:gd name="connsiteY120" fmla="*/ 985 h 10000"/>
              <a:gd name="connsiteX121" fmla="*/ 3729 w 10000"/>
              <a:gd name="connsiteY121" fmla="*/ 1030 h 10000"/>
              <a:gd name="connsiteX122" fmla="*/ 3591 w 10000"/>
              <a:gd name="connsiteY122" fmla="*/ 1091 h 10000"/>
              <a:gd name="connsiteX123" fmla="*/ 3460 w 10000"/>
              <a:gd name="connsiteY123" fmla="*/ 1144 h 10000"/>
              <a:gd name="connsiteX124" fmla="*/ 3329 w 10000"/>
              <a:gd name="connsiteY124" fmla="*/ 1205 h 10000"/>
              <a:gd name="connsiteX125" fmla="*/ 3198 w 10000"/>
              <a:gd name="connsiteY125" fmla="*/ 1265 h 10000"/>
              <a:gd name="connsiteX126" fmla="*/ 3073 w 10000"/>
              <a:gd name="connsiteY126" fmla="*/ 1326 h 10000"/>
              <a:gd name="connsiteX127" fmla="*/ 2956 w 10000"/>
              <a:gd name="connsiteY127" fmla="*/ 1394 h 10000"/>
              <a:gd name="connsiteX128" fmla="*/ 2742 w 10000"/>
              <a:gd name="connsiteY128" fmla="*/ 1515 h 10000"/>
              <a:gd name="connsiteX129" fmla="*/ 2541 w 10000"/>
              <a:gd name="connsiteY129" fmla="*/ 1644 h 10000"/>
              <a:gd name="connsiteX130" fmla="*/ 2376 w 10000"/>
              <a:gd name="connsiteY130" fmla="*/ 1742 h 10000"/>
              <a:gd name="connsiteX131" fmla="*/ 2217 w 10000"/>
              <a:gd name="connsiteY131" fmla="*/ 1848 h 10000"/>
              <a:gd name="connsiteX132" fmla="*/ 2079 w 10000"/>
              <a:gd name="connsiteY132" fmla="*/ 1939 h 10000"/>
              <a:gd name="connsiteX133" fmla="*/ 1968 w 10000"/>
              <a:gd name="connsiteY133" fmla="*/ 2023 h 10000"/>
              <a:gd name="connsiteX134" fmla="*/ 1865 w 10000"/>
              <a:gd name="connsiteY134" fmla="*/ 2106 h 10000"/>
              <a:gd name="connsiteX135" fmla="*/ 1789 w 10000"/>
              <a:gd name="connsiteY135" fmla="*/ 2182 h 10000"/>
              <a:gd name="connsiteX136" fmla="*/ 1706 w 10000"/>
              <a:gd name="connsiteY136" fmla="*/ 2250 h 10000"/>
              <a:gd name="connsiteX137" fmla="*/ 1630 w 10000"/>
              <a:gd name="connsiteY137" fmla="*/ 2311 h 10000"/>
              <a:gd name="connsiteX138" fmla="*/ 1547 w 10000"/>
              <a:gd name="connsiteY138" fmla="*/ 2364 h 10000"/>
              <a:gd name="connsiteX139" fmla="*/ 1471 w 10000"/>
              <a:gd name="connsiteY139" fmla="*/ 2409 h 10000"/>
              <a:gd name="connsiteX140" fmla="*/ 1395 w 10000"/>
              <a:gd name="connsiteY140" fmla="*/ 2447 h 10000"/>
              <a:gd name="connsiteX141" fmla="*/ 1340 w 10000"/>
              <a:gd name="connsiteY141" fmla="*/ 2470 h 10000"/>
              <a:gd name="connsiteX142" fmla="*/ 1312 w 10000"/>
              <a:gd name="connsiteY142" fmla="*/ 2485 h 10000"/>
              <a:gd name="connsiteX143" fmla="*/ 1291 w 10000"/>
              <a:gd name="connsiteY14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662 w 10000"/>
              <a:gd name="connsiteY66" fmla="*/ 2030 h 10000"/>
              <a:gd name="connsiteX67" fmla="*/ 9606 w 10000"/>
              <a:gd name="connsiteY67" fmla="*/ 1720 h 10000"/>
              <a:gd name="connsiteX68" fmla="*/ 9558 w 10000"/>
              <a:gd name="connsiteY68" fmla="*/ 1447 h 10000"/>
              <a:gd name="connsiteX69" fmla="*/ 9517 w 10000"/>
              <a:gd name="connsiteY69" fmla="*/ 1227 h 10000"/>
              <a:gd name="connsiteX70" fmla="*/ 9503 w 10000"/>
              <a:gd name="connsiteY70" fmla="*/ 1098 h 10000"/>
              <a:gd name="connsiteX71" fmla="*/ 9489 w 10000"/>
              <a:gd name="connsiteY71" fmla="*/ 1015 h 10000"/>
              <a:gd name="connsiteX72" fmla="*/ 9454 w 10000"/>
              <a:gd name="connsiteY72" fmla="*/ 909 h 10000"/>
              <a:gd name="connsiteX73" fmla="*/ 9406 w 10000"/>
              <a:gd name="connsiteY73" fmla="*/ 773 h 10000"/>
              <a:gd name="connsiteX74" fmla="*/ 9351 w 10000"/>
              <a:gd name="connsiteY74" fmla="*/ 652 h 10000"/>
              <a:gd name="connsiteX75" fmla="*/ 9282 w 10000"/>
              <a:gd name="connsiteY75" fmla="*/ 530 h 10000"/>
              <a:gd name="connsiteX76" fmla="*/ 9206 w 10000"/>
              <a:gd name="connsiteY76" fmla="*/ 417 h 10000"/>
              <a:gd name="connsiteX77" fmla="*/ 9130 w 10000"/>
              <a:gd name="connsiteY77" fmla="*/ 333 h 10000"/>
              <a:gd name="connsiteX78" fmla="*/ 9047 w 10000"/>
              <a:gd name="connsiteY78" fmla="*/ 273 h 10000"/>
              <a:gd name="connsiteX79" fmla="*/ 8999 w 10000"/>
              <a:gd name="connsiteY79" fmla="*/ 250 h 10000"/>
              <a:gd name="connsiteX80" fmla="*/ 8930 w 10000"/>
              <a:gd name="connsiteY80" fmla="*/ 227 h 10000"/>
              <a:gd name="connsiteX81" fmla="*/ 8847 w 10000"/>
              <a:gd name="connsiteY81" fmla="*/ 197 h 10000"/>
              <a:gd name="connsiteX82" fmla="*/ 8757 w 10000"/>
              <a:gd name="connsiteY82" fmla="*/ 182 h 10000"/>
              <a:gd name="connsiteX83" fmla="*/ 8653 w 10000"/>
              <a:gd name="connsiteY83" fmla="*/ 159 h 10000"/>
              <a:gd name="connsiteX84" fmla="*/ 8529 w 10000"/>
              <a:gd name="connsiteY84" fmla="*/ 129 h 10000"/>
              <a:gd name="connsiteX85" fmla="*/ 8412 w 10000"/>
              <a:gd name="connsiteY85" fmla="*/ 106 h 10000"/>
              <a:gd name="connsiteX86" fmla="*/ 8287 w 10000"/>
              <a:gd name="connsiteY86" fmla="*/ 83 h 10000"/>
              <a:gd name="connsiteX87" fmla="*/ 8149 w 10000"/>
              <a:gd name="connsiteY87" fmla="*/ 61 h 10000"/>
              <a:gd name="connsiteX88" fmla="*/ 8025 w 10000"/>
              <a:gd name="connsiteY88" fmla="*/ 45 h 10000"/>
              <a:gd name="connsiteX89" fmla="*/ 7901 w 10000"/>
              <a:gd name="connsiteY89" fmla="*/ 23 h 10000"/>
              <a:gd name="connsiteX90" fmla="*/ 7783 w 10000"/>
              <a:gd name="connsiteY90" fmla="*/ 15 h 10000"/>
              <a:gd name="connsiteX91" fmla="*/ 7673 w 10000"/>
              <a:gd name="connsiteY91" fmla="*/ 8 h 10000"/>
              <a:gd name="connsiteX92" fmla="*/ 7569 w 10000"/>
              <a:gd name="connsiteY92" fmla="*/ 0 h 10000"/>
              <a:gd name="connsiteX93" fmla="*/ 7472 w 10000"/>
              <a:gd name="connsiteY93" fmla="*/ 0 h 10000"/>
              <a:gd name="connsiteX94" fmla="*/ 7403 w 10000"/>
              <a:gd name="connsiteY94" fmla="*/ 8 h 10000"/>
              <a:gd name="connsiteX95" fmla="*/ 7320 w 10000"/>
              <a:gd name="connsiteY95" fmla="*/ 15 h 10000"/>
              <a:gd name="connsiteX96" fmla="*/ 7203 w 10000"/>
              <a:gd name="connsiteY96" fmla="*/ 45 h 10000"/>
              <a:gd name="connsiteX97" fmla="*/ 7065 w 10000"/>
              <a:gd name="connsiteY97" fmla="*/ 68 h 10000"/>
              <a:gd name="connsiteX98" fmla="*/ 6906 w 10000"/>
              <a:gd name="connsiteY98" fmla="*/ 106 h 10000"/>
              <a:gd name="connsiteX99" fmla="*/ 6733 w 10000"/>
              <a:gd name="connsiteY99" fmla="*/ 144 h 10000"/>
              <a:gd name="connsiteX100" fmla="*/ 6540 w 10000"/>
              <a:gd name="connsiteY100" fmla="*/ 189 h 10000"/>
              <a:gd name="connsiteX101" fmla="*/ 6354 w 10000"/>
              <a:gd name="connsiteY101" fmla="*/ 242 h 10000"/>
              <a:gd name="connsiteX102" fmla="*/ 6146 w 10000"/>
              <a:gd name="connsiteY102" fmla="*/ 295 h 10000"/>
              <a:gd name="connsiteX103" fmla="*/ 5946 w 10000"/>
              <a:gd name="connsiteY103" fmla="*/ 348 h 10000"/>
              <a:gd name="connsiteX104" fmla="*/ 5746 w 10000"/>
              <a:gd name="connsiteY104" fmla="*/ 402 h 10000"/>
              <a:gd name="connsiteX105" fmla="*/ 5559 w 10000"/>
              <a:gd name="connsiteY105" fmla="*/ 455 h 10000"/>
              <a:gd name="connsiteX106" fmla="*/ 5380 w 10000"/>
              <a:gd name="connsiteY106" fmla="*/ 500 h 10000"/>
              <a:gd name="connsiteX107" fmla="*/ 5214 w 10000"/>
              <a:gd name="connsiteY107" fmla="*/ 538 h 10000"/>
              <a:gd name="connsiteX108" fmla="*/ 5069 w 10000"/>
              <a:gd name="connsiteY108" fmla="*/ 583 h 10000"/>
              <a:gd name="connsiteX109" fmla="*/ 4952 w 10000"/>
              <a:gd name="connsiteY109" fmla="*/ 621 h 10000"/>
              <a:gd name="connsiteX110" fmla="*/ 4862 w 10000"/>
              <a:gd name="connsiteY110" fmla="*/ 644 h 10000"/>
              <a:gd name="connsiteX111" fmla="*/ 4786 w 10000"/>
              <a:gd name="connsiteY111" fmla="*/ 674 h 10000"/>
              <a:gd name="connsiteX112" fmla="*/ 4696 w 10000"/>
              <a:gd name="connsiteY112" fmla="*/ 697 h 10000"/>
              <a:gd name="connsiteX113" fmla="*/ 4593 w 10000"/>
              <a:gd name="connsiteY113" fmla="*/ 735 h 10000"/>
              <a:gd name="connsiteX114" fmla="*/ 4489 w 10000"/>
              <a:gd name="connsiteY114" fmla="*/ 765 h 10000"/>
              <a:gd name="connsiteX115" fmla="*/ 4372 w 10000"/>
              <a:gd name="connsiteY115" fmla="*/ 803 h 10000"/>
              <a:gd name="connsiteX116" fmla="*/ 4254 w 10000"/>
              <a:gd name="connsiteY116" fmla="*/ 848 h 10000"/>
              <a:gd name="connsiteX117" fmla="*/ 4123 w 10000"/>
              <a:gd name="connsiteY117" fmla="*/ 886 h 10000"/>
              <a:gd name="connsiteX118" fmla="*/ 3999 w 10000"/>
              <a:gd name="connsiteY118" fmla="*/ 932 h 10000"/>
              <a:gd name="connsiteX119" fmla="*/ 3860 w 10000"/>
              <a:gd name="connsiteY119" fmla="*/ 985 h 10000"/>
              <a:gd name="connsiteX120" fmla="*/ 3729 w 10000"/>
              <a:gd name="connsiteY120" fmla="*/ 1030 h 10000"/>
              <a:gd name="connsiteX121" fmla="*/ 3591 w 10000"/>
              <a:gd name="connsiteY121" fmla="*/ 1091 h 10000"/>
              <a:gd name="connsiteX122" fmla="*/ 3460 w 10000"/>
              <a:gd name="connsiteY122" fmla="*/ 1144 h 10000"/>
              <a:gd name="connsiteX123" fmla="*/ 3329 w 10000"/>
              <a:gd name="connsiteY123" fmla="*/ 1205 h 10000"/>
              <a:gd name="connsiteX124" fmla="*/ 3198 w 10000"/>
              <a:gd name="connsiteY124" fmla="*/ 1265 h 10000"/>
              <a:gd name="connsiteX125" fmla="*/ 3073 w 10000"/>
              <a:gd name="connsiteY125" fmla="*/ 1326 h 10000"/>
              <a:gd name="connsiteX126" fmla="*/ 2956 w 10000"/>
              <a:gd name="connsiteY126" fmla="*/ 1394 h 10000"/>
              <a:gd name="connsiteX127" fmla="*/ 2742 w 10000"/>
              <a:gd name="connsiteY127" fmla="*/ 1515 h 10000"/>
              <a:gd name="connsiteX128" fmla="*/ 2541 w 10000"/>
              <a:gd name="connsiteY128" fmla="*/ 1644 h 10000"/>
              <a:gd name="connsiteX129" fmla="*/ 2376 w 10000"/>
              <a:gd name="connsiteY129" fmla="*/ 1742 h 10000"/>
              <a:gd name="connsiteX130" fmla="*/ 2217 w 10000"/>
              <a:gd name="connsiteY130" fmla="*/ 1848 h 10000"/>
              <a:gd name="connsiteX131" fmla="*/ 2079 w 10000"/>
              <a:gd name="connsiteY131" fmla="*/ 1939 h 10000"/>
              <a:gd name="connsiteX132" fmla="*/ 1968 w 10000"/>
              <a:gd name="connsiteY132" fmla="*/ 2023 h 10000"/>
              <a:gd name="connsiteX133" fmla="*/ 1865 w 10000"/>
              <a:gd name="connsiteY133" fmla="*/ 2106 h 10000"/>
              <a:gd name="connsiteX134" fmla="*/ 1789 w 10000"/>
              <a:gd name="connsiteY134" fmla="*/ 2182 h 10000"/>
              <a:gd name="connsiteX135" fmla="*/ 1706 w 10000"/>
              <a:gd name="connsiteY135" fmla="*/ 2250 h 10000"/>
              <a:gd name="connsiteX136" fmla="*/ 1630 w 10000"/>
              <a:gd name="connsiteY136" fmla="*/ 2311 h 10000"/>
              <a:gd name="connsiteX137" fmla="*/ 1547 w 10000"/>
              <a:gd name="connsiteY137" fmla="*/ 2364 h 10000"/>
              <a:gd name="connsiteX138" fmla="*/ 1471 w 10000"/>
              <a:gd name="connsiteY138" fmla="*/ 2409 h 10000"/>
              <a:gd name="connsiteX139" fmla="*/ 1395 w 10000"/>
              <a:gd name="connsiteY139" fmla="*/ 2447 h 10000"/>
              <a:gd name="connsiteX140" fmla="*/ 1340 w 10000"/>
              <a:gd name="connsiteY140" fmla="*/ 2470 h 10000"/>
              <a:gd name="connsiteX141" fmla="*/ 1312 w 10000"/>
              <a:gd name="connsiteY141" fmla="*/ 2485 h 10000"/>
              <a:gd name="connsiteX142" fmla="*/ 1291 w 10000"/>
              <a:gd name="connsiteY14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606 w 10000"/>
              <a:gd name="connsiteY66" fmla="*/ 1720 h 10000"/>
              <a:gd name="connsiteX67" fmla="*/ 9558 w 10000"/>
              <a:gd name="connsiteY67" fmla="*/ 1447 h 10000"/>
              <a:gd name="connsiteX68" fmla="*/ 9517 w 10000"/>
              <a:gd name="connsiteY68" fmla="*/ 1227 h 10000"/>
              <a:gd name="connsiteX69" fmla="*/ 9503 w 10000"/>
              <a:gd name="connsiteY69" fmla="*/ 1098 h 10000"/>
              <a:gd name="connsiteX70" fmla="*/ 9489 w 10000"/>
              <a:gd name="connsiteY70" fmla="*/ 1015 h 10000"/>
              <a:gd name="connsiteX71" fmla="*/ 9454 w 10000"/>
              <a:gd name="connsiteY71" fmla="*/ 909 h 10000"/>
              <a:gd name="connsiteX72" fmla="*/ 9406 w 10000"/>
              <a:gd name="connsiteY72" fmla="*/ 773 h 10000"/>
              <a:gd name="connsiteX73" fmla="*/ 9351 w 10000"/>
              <a:gd name="connsiteY73" fmla="*/ 652 h 10000"/>
              <a:gd name="connsiteX74" fmla="*/ 9282 w 10000"/>
              <a:gd name="connsiteY74" fmla="*/ 530 h 10000"/>
              <a:gd name="connsiteX75" fmla="*/ 9206 w 10000"/>
              <a:gd name="connsiteY75" fmla="*/ 417 h 10000"/>
              <a:gd name="connsiteX76" fmla="*/ 9130 w 10000"/>
              <a:gd name="connsiteY76" fmla="*/ 333 h 10000"/>
              <a:gd name="connsiteX77" fmla="*/ 9047 w 10000"/>
              <a:gd name="connsiteY77" fmla="*/ 273 h 10000"/>
              <a:gd name="connsiteX78" fmla="*/ 8999 w 10000"/>
              <a:gd name="connsiteY78" fmla="*/ 250 h 10000"/>
              <a:gd name="connsiteX79" fmla="*/ 8930 w 10000"/>
              <a:gd name="connsiteY79" fmla="*/ 227 h 10000"/>
              <a:gd name="connsiteX80" fmla="*/ 8847 w 10000"/>
              <a:gd name="connsiteY80" fmla="*/ 197 h 10000"/>
              <a:gd name="connsiteX81" fmla="*/ 8757 w 10000"/>
              <a:gd name="connsiteY81" fmla="*/ 182 h 10000"/>
              <a:gd name="connsiteX82" fmla="*/ 8653 w 10000"/>
              <a:gd name="connsiteY82" fmla="*/ 159 h 10000"/>
              <a:gd name="connsiteX83" fmla="*/ 8529 w 10000"/>
              <a:gd name="connsiteY83" fmla="*/ 129 h 10000"/>
              <a:gd name="connsiteX84" fmla="*/ 8412 w 10000"/>
              <a:gd name="connsiteY84" fmla="*/ 106 h 10000"/>
              <a:gd name="connsiteX85" fmla="*/ 8287 w 10000"/>
              <a:gd name="connsiteY85" fmla="*/ 83 h 10000"/>
              <a:gd name="connsiteX86" fmla="*/ 8149 w 10000"/>
              <a:gd name="connsiteY86" fmla="*/ 61 h 10000"/>
              <a:gd name="connsiteX87" fmla="*/ 8025 w 10000"/>
              <a:gd name="connsiteY87" fmla="*/ 45 h 10000"/>
              <a:gd name="connsiteX88" fmla="*/ 7901 w 10000"/>
              <a:gd name="connsiteY88" fmla="*/ 23 h 10000"/>
              <a:gd name="connsiteX89" fmla="*/ 7783 w 10000"/>
              <a:gd name="connsiteY89" fmla="*/ 15 h 10000"/>
              <a:gd name="connsiteX90" fmla="*/ 7673 w 10000"/>
              <a:gd name="connsiteY90" fmla="*/ 8 h 10000"/>
              <a:gd name="connsiteX91" fmla="*/ 7569 w 10000"/>
              <a:gd name="connsiteY91" fmla="*/ 0 h 10000"/>
              <a:gd name="connsiteX92" fmla="*/ 7472 w 10000"/>
              <a:gd name="connsiteY92" fmla="*/ 0 h 10000"/>
              <a:gd name="connsiteX93" fmla="*/ 7403 w 10000"/>
              <a:gd name="connsiteY93" fmla="*/ 8 h 10000"/>
              <a:gd name="connsiteX94" fmla="*/ 7320 w 10000"/>
              <a:gd name="connsiteY94" fmla="*/ 15 h 10000"/>
              <a:gd name="connsiteX95" fmla="*/ 7203 w 10000"/>
              <a:gd name="connsiteY95" fmla="*/ 45 h 10000"/>
              <a:gd name="connsiteX96" fmla="*/ 7065 w 10000"/>
              <a:gd name="connsiteY96" fmla="*/ 68 h 10000"/>
              <a:gd name="connsiteX97" fmla="*/ 6906 w 10000"/>
              <a:gd name="connsiteY97" fmla="*/ 106 h 10000"/>
              <a:gd name="connsiteX98" fmla="*/ 6733 w 10000"/>
              <a:gd name="connsiteY98" fmla="*/ 144 h 10000"/>
              <a:gd name="connsiteX99" fmla="*/ 6540 w 10000"/>
              <a:gd name="connsiteY99" fmla="*/ 189 h 10000"/>
              <a:gd name="connsiteX100" fmla="*/ 6354 w 10000"/>
              <a:gd name="connsiteY100" fmla="*/ 242 h 10000"/>
              <a:gd name="connsiteX101" fmla="*/ 6146 w 10000"/>
              <a:gd name="connsiteY101" fmla="*/ 295 h 10000"/>
              <a:gd name="connsiteX102" fmla="*/ 5946 w 10000"/>
              <a:gd name="connsiteY102" fmla="*/ 348 h 10000"/>
              <a:gd name="connsiteX103" fmla="*/ 5746 w 10000"/>
              <a:gd name="connsiteY103" fmla="*/ 402 h 10000"/>
              <a:gd name="connsiteX104" fmla="*/ 5559 w 10000"/>
              <a:gd name="connsiteY104" fmla="*/ 455 h 10000"/>
              <a:gd name="connsiteX105" fmla="*/ 5380 w 10000"/>
              <a:gd name="connsiteY105" fmla="*/ 500 h 10000"/>
              <a:gd name="connsiteX106" fmla="*/ 5214 w 10000"/>
              <a:gd name="connsiteY106" fmla="*/ 538 h 10000"/>
              <a:gd name="connsiteX107" fmla="*/ 5069 w 10000"/>
              <a:gd name="connsiteY107" fmla="*/ 583 h 10000"/>
              <a:gd name="connsiteX108" fmla="*/ 4952 w 10000"/>
              <a:gd name="connsiteY108" fmla="*/ 621 h 10000"/>
              <a:gd name="connsiteX109" fmla="*/ 4862 w 10000"/>
              <a:gd name="connsiteY109" fmla="*/ 644 h 10000"/>
              <a:gd name="connsiteX110" fmla="*/ 4786 w 10000"/>
              <a:gd name="connsiteY110" fmla="*/ 674 h 10000"/>
              <a:gd name="connsiteX111" fmla="*/ 4696 w 10000"/>
              <a:gd name="connsiteY111" fmla="*/ 697 h 10000"/>
              <a:gd name="connsiteX112" fmla="*/ 4593 w 10000"/>
              <a:gd name="connsiteY112" fmla="*/ 735 h 10000"/>
              <a:gd name="connsiteX113" fmla="*/ 4489 w 10000"/>
              <a:gd name="connsiteY113" fmla="*/ 765 h 10000"/>
              <a:gd name="connsiteX114" fmla="*/ 4372 w 10000"/>
              <a:gd name="connsiteY114" fmla="*/ 803 h 10000"/>
              <a:gd name="connsiteX115" fmla="*/ 4254 w 10000"/>
              <a:gd name="connsiteY115" fmla="*/ 848 h 10000"/>
              <a:gd name="connsiteX116" fmla="*/ 4123 w 10000"/>
              <a:gd name="connsiteY116" fmla="*/ 886 h 10000"/>
              <a:gd name="connsiteX117" fmla="*/ 3999 w 10000"/>
              <a:gd name="connsiteY117" fmla="*/ 932 h 10000"/>
              <a:gd name="connsiteX118" fmla="*/ 3860 w 10000"/>
              <a:gd name="connsiteY118" fmla="*/ 985 h 10000"/>
              <a:gd name="connsiteX119" fmla="*/ 3729 w 10000"/>
              <a:gd name="connsiteY119" fmla="*/ 1030 h 10000"/>
              <a:gd name="connsiteX120" fmla="*/ 3591 w 10000"/>
              <a:gd name="connsiteY120" fmla="*/ 1091 h 10000"/>
              <a:gd name="connsiteX121" fmla="*/ 3460 w 10000"/>
              <a:gd name="connsiteY121" fmla="*/ 1144 h 10000"/>
              <a:gd name="connsiteX122" fmla="*/ 3329 w 10000"/>
              <a:gd name="connsiteY122" fmla="*/ 1205 h 10000"/>
              <a:gd name="connsiteX123" fmla="*/ 3198 w 10000"/>
              <a:gd name="connsiteY123" fmla="*/ 1265 h 10000"/>
              <a:gd name="connsiteX124" fmla="*/ 3073 w 10000"/>
              <a:gd name="connsiteY124" fmla="*/ 1326 h 10000"/>
              <a:gd name="connsiteX125" fmla="*/ 2956 w 10000"/>
              <a:gd name="connsiteY125" fmla="*/ 1394 h 10000"/>
              <a:gd name="connsiteX126" fmla="*/ 2742 w 10000"/>
              <a:gd name="connsiteY126" fmla="*/ 1515 h 10000"/>
              <a:gd name="connsiteX127" fmla="*/ 2541 w 10000"/>
              <a:gd name="connsiteY127" fmla="*/ 1644 h 10000"/>
              <a:gd name="connsiteX128" fmla="*/ 2376 w 10000"/>
              <a:gd name="connsiteY128" fmla="*/ 1742 h 10000"/>
              <a:gd name="connsiteX129" fmla="*/ 2217 w 10000"/>
              <a:gd name="connsiteY129" fmla="*/ 1848 h 10000"/>
              <a:gd name="connsiteX130" fmla="*/ 2079 w 10000"/>
              <a:gd name="connsiteY130" fmla="*/ 1939 h 10000"/>
              <a:gd name="connsiteX131" fmla="*/ 1968 w 10000"/>
              <a:gd name="connsiteY131" fmla="*/ 2023 h 10000"/>
              <a:gd name="connsiteX132" fmla="*/ 1865 w 10000"/>
              <a:gd name="connsiteY132" fmla="*/ 2106 h 10000"/>
              <a:gd name="connsiteX133" fmla="*/ 1789 w 10000"/>
              <a:gd name="connsiteY133" fmla="*/ 2182 h 10000"/>
              <a:gd name="connsiteX134" fmla="*/ 1706 w 10000"/>
              <a:gd name="connsiteY134" fmla="*/ 2250 h 10000"/>
              <a:gd name="connsiteX135" fmla="*/ 1630 w 10000"/>
              <a:gd name="connsiteY135" fmla="*/ 2311 h 10000"/>
              <a:gd name="connsiteX136" fmla="*/ 1547 w 10000"/>
              <a:gd name="connsiteY136" fmla="*/ 2364 h 10000"/>
              <a:gd name="connsiteX137" fmla="*/ 1471 w 10000"/>
              <a:gd name="connsiteY137" fmla="*/ 2409 h 10000"/>
              <a:gd name="connsiteX138" fmla="*/ 1395 w 10000"/>
              <a:gd name="connsiteY138" fmla="*/ 2447 h 10000"/>
              <a:gd name="connsiteX139" fmla="*/ 1340 w 10000"/>
              <a:gd name="connsiteY139" fmla="*/ 2470 h 10000"/>
              <a:gd name="connsiteX140" fmla="*/ 1312 w 10000"/>
              <a:gd name="connsiteY140" fmla="*/ 2485 h 10000"/>
              <a:gd name="connsiteX141" fmla="*/ 1291 w 10000"/>
              <a:gd name="connsiteY14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58 w 10000"/>
              <a:gd name="connsiteY66" fmla="*/ 1447 h 10000"/>
              <a:gd name="connsiteX67" fmla="*/ 9517 w 10000"/>
              <a:gd name="connsiteY67" fmla="*/ 1227 h 10000"/>
              <a:gd name="connsiteX68" fmla="*/ 9503 w 10000"/>
              <a:gd name="connsiteY68" fmla="*/ 1098 h 10000"/>
              <a:gd name="connsiteX69" fmla="*/ 9489 w 10000"/>
              <a:gd name="connsiteY69" fmla="*/ 1015 h 10000"/>
              <a:gd name="connsiteX70" fmla="*/ 9454 w 10000"/>
              <a:gd name="connsiteY70" fmla="*/ 909 h 10000"/>
              <a:gd name="connsiteX71" fmla="*/ 9406 w 10000"/>
              <a:gd name="connsiteY71" fmla="*/ 773 h 10000"/>
              <a:gd name="connsiteX72" fmla="*/ 9351 w 10000"/>
              <a:gd name="connsiteY72" fmla="*/ 652 h 10000"/>
              <a:gd name="connsiteX73" fmla="*/ 9282 w 10000"/>
              <a:gd name="connsiteY73" fmla="*/ 530 h 10000"/>
              <a:gd name="connsiteX74" fmla="*/ 9206 w 10000"/>
              <a:gd name="connsiteY74" fmla="*/ 417 h 10000"/>
              <a:gd name="connsiteX75" fmla="*/ 9130 w 10000"/>
              <a:gd name="connsiteY75" fmla="*/ 333 h 10000"/>
              <a:gd name="connsiteX76" fmla="*/ 9047 w 10000"/>
              <a:gd name="connsiteY76" fmla="*/ 273 h 10000"/>
              <a:gd name="connsiteX77" fmla="*/ 8999 w 10000"/>
              <a:gd name="connsiteY77" fmla="*/ 250 h 10000"/>
              <a:gd name="connsiteX78" fmla="*/ 8930 w 10000"/>
              <a:gd name="connsiteY78" fmla="*/ 227 h 10000"/>
              <a:gd name="connsiteX79" fmla="*/ 8847 w 10000"/>
              <a:gd name="connsiteY79" fmla="*/ 197 h 10000"/>
              <a:gd name="connsiteX80" fmla="*/ 8757 w 10000"/>
              <a:gd name="connsiteY80" fmla="*/ 182 h 10000"/>
              <a:gd name="connsiteX81" fmla="*/ 8653 w 10000"/>
              <a:gd name="connsiteY81" fmla="*/ 159 h 10000"/>
              <a:gd name="connsiteX82" fmla="*/ 8529 w 10000"/>
              <a:gd name="connsiteY82" fmla="*/ 129 h 10000"/>
              <a:gd name="connsiteX83" fmla="*/ 8412 w 10000"/>
              <a:gd name="connsiteY83" fmla="*/ 106 h 10000"/>
              <a:gd name="connsiteX84" fmla="*/ 8287 w 10000"/>
              <a:gd name="connsiteY84" fmla="*/ 83 h 10000"/>
              <a:gd name="connsiteX85" fmla="*/ 8149 w 10000"/>
              <a:gd name="connsiteY85" fmla="*/ 61 h 10000"/>
              <a:gd name="connsiteX86" fmla="*/ 8025 w 10000"/>
              <a:gd name="connsiteY86" fmla="*/ 45 h 10000"/>
              <a:gd name="connsiteX87" fmla="*/ 7901 w 10000"/>
              <a:gd name="connsiteY87" fmla="*/ 23 h 10000"/>
              <a:gd name="connsiteX88" fmla="*/ 7783 w 10000"/>
              <a:gd name="connsiteY88" fmla="*/ 15 h 10000"/>
              <a:gd name="connsiteX89" fmla="*/ 7673 w 10000"/>
              <a:gd name="connsiteY89" fmla="*/ 8 h 10000"/>
              <a:gd name="connsiteX90" fmla="*/ 7569 w 10000"/>
              <a:gd name="connsiteY90" fmla="*/ 0 h 10000"/>
              <a:gd name="connsiteX91" fmla="*/ 7472 w 10000"/>
              <a:gd name="connsiteY91" fmla="*/ 0 h 10000"/>
              <a:gd name="connsiteX92" fmla="*/ 7403 w 10000"/>
              <a:gd name="connsiteY92" fmla="*/ 8 h 10000"/>
              <a:gd name="connsiteX93" fmla="*/ 7320 w 10000"/>
              <a:gd name="connsiteY93" fmla="*/ 15 h 10000"/>
              <a:gd name="connsiteX94" fmla="*/ 7203 w 10000"/>
              <a:gd name="connsiteY94" fmla="*/ 45 h 10000"/>
              <a:gd name="connsiteX95" fmla="*/ 7065 w 10000"/>
              <a:gd name="connsiteY95" fmla="*/ 68 h 10000"/>
              <a:gd name="connsiteX96" fmla="*/ 6906 w 10000"/>
              <a:gd name="connsiteY96" fmla="*/ 106 h 10000"/>
              <a:gd name="connsiteX97" fmla="*/ 6733 w 10000"/>
              <a:gd name="connsiteY97" fmla="*/ 144 h 10000"/>
              <a:gd name="connsiteX98" fmla="*/ 6540 w 10000"/>
              <a:gd name="connsiteY98" fmla="*/ 189 h 10000"/>
              <a:gd name="connsiteX99" fmla="*/ 6354 w 10000"/>
              <a:gd name="connsiteY99" fmla="*/ 242 h 10000"/>
              <a:gd name="connsiteX100" fmla="*/ 6146 w 10000"/>
              <a:gd name="connsiteY100" fmla="*/ 295 h 10000"/>
              <a:gd name="connsiteX101" fmla="*/ 5946 w 10000"/>
              <a:gd name="connsiteY101" fmla="*/ 348 h 10000"/>
              <a:gd name="connsiteX102" fmla="*/ 5746 w 10000"/>
              <a:gd name="connsiteY102" fmla="*/ 402 h 10000"/>
              <a:gd name="connsiteX103" fmla="*/ 5559 w 10000"/>
              <a:gd name="connsiteY103" fmla="*/ 455 h 10000"/>
              <a:gd name="connsiteX104" fmla="*/ 5380 w 10000"/>
              <a:gd name="connsiteY104" fmla="*/ 500 h 10000"/>
              <a:gd name="connsiteX105" fmla="*/ 5214 w 10000"/>
              <a:gd name="connsiteY105" fmla="*/ 538 h 10000"/>
              <a:gd name="connsiteX106" fmla="*/ 5069 w 10000"/>
              <a:gd name="connsiteY106" fmla="*/ 583 h 10000"/>
              <a:gd name="connsiteX107" fmla="*/ 4952 w 10000"/>
              <a:gd name="connsiteY107" fmla="*/ 621 h 10000"/>
              <a:gd name="connsiteX108" fmla="*/ 4862 w 10000"/>
              <a:gd name="connsiteY108" fmla="*/ 644 h 10000"/>
              <a:gd name="connsiteX109" fmla="*/ 4786 w 10000"/>
              <a:gd name="connsiteY109" fmla="*/ 674 h 10000"/>
              <a:gd name="connsiteX110" fmla="*/ 4696 w 10000"/>
              <a:gd name="connsiteY110" fmla="*/ 697 h 10000"/>
              <a:gd name="connsiteX111" fmla="*/ 4593 w 10000"/>
              <a:gd name="connsiteY111" fmla="*/ 735 h 10000"/>
              <a:gd name="connsiteX112" fmla="*/ 4489 w 10000"/>
              <a:gd name="connsiteY112" fmla="*/ 765 h 10000"/>
              <a:gd name="connsiteX113" fmla="*/ 4372 w 10000"/>
              <a:gd name="connsiteY113" fmla="*/ 803 h 10000"/>
              <a:gd name="connsiteX114" fmla="*/ 4254 w 10000"/>
              <a:gd name="connsiteY114" fmla="*/ 848 h 10000"/>
              <a:gd name="connsiteX115" fmla="*/ 4123 w 10000"/>
              <a:gd name="connsiteY115" fmla="*/ 886 h 10000"/>
              <a:gd name="connsiteX116" fmla="*/ 3999 w 10000"/>
              <a:gd name="connsiteY116" fmla="*/ 932 h 10000"/>
              <a:gd name="connsiteX117" fmla="*/ 3860 w 10000"/>
              <a:gd name="connsiteY117" fmla="*/ 985 h 10000"/>
              <a:gd name="connsiteX118" fmla="*/ 3729 w 10000"/>
              <a:gd name="connsiteY118" fmla="*/ 1030 h 10000"/>
              <a:gd name="connsiteX119" fmla="*/ 3591 w 10000"/>
              <a:gd name="connsiteY119" fmla="*/ 1091 h 10000"/>
              <a:gd name="connsiteX120" fmla="*/ 3460 w 10000"/>
              <a:gd name="connsiteY120" fmla="*/ 1144 h 10000"/>
              <a:gd name="connsiteX121" fmla="*/ 3329 w 10000"/>
              <a:gd name="connsiteY121" fmla="*/ 1205 h 10000"/>
              <a:gd name="connsiteX122" fmla="*/ 3198 w 10000"/>
              <a:gd name="connsiteY122" fmla="*/ 1265 h 10000"/>
              <a:gd name="connsiteX123" fmla="*/ 3073 w 10000"/>
              <a:gd name="connsiteY123" fmla="*/ 1326 h 10000"/>
              <a:gd name="connsiteX124" fmla="*/ 2956 w 10000"/>
              <a:gd name="connsiteY124" fmla="*/ 1394 h 10000"/>
              <a:gd name="connsiteX125" fmla="*/ 2742 w 10000"/>
              <a:gd name="connsiteY125" fmla="*/ 1515 h 10000"/>
              <a:gd name="connsiteX126" fmla="*/ 2541 w 10000"/>
              <a:gd name="connsiteY126" fmla="*/ 1644 h 10000"/>
              <a:gd name="connsiteX127" fmla="*/ 2376 w 10000"/>
              <a:gd name="connsiteY127" fmla="*/ 1742 h 10000"/>
              <a:gd name="connsiteX128" fmla="*/ 2217 w 10000"/>
              <a:gd name="connsiteY128" fmla="*/ 1848 h 10000"/>
              <a:gd name="connsiteX129" fmla="*/ 2079 w 10000"/>
              <a:gd name="connsiteY129" fmla="*/ 1939 h 10000"/>
              <a:gd name="connsiteX130" fmla="*/ 1968 w 10000"/>
              <a:gd name="connsiteY130" fmla="*/ 2023 h 10000"/>
              <a:gd name="connsiteX131" fmla="*/ 1865 w 10000"/>
              <a:gd name="connsiteY131" fmla="*/ 2106 h 10000"/>
              <a:gd name="connsiteX132" fmla="*/ 1789 w 10000"/>
              <a:gd name="connsiteY132" fmla="*/ 2182 h 10000"/>
              <a:gd name="connsiteX133" fmla="*/ 1706 w 10000"/>
              <a:gd name="connsiteY133" fmla="*/ 2250 h 10000"/>
              <a:gd name="connsiteX134" fmla="*/ 1630 w 10000"/>
              <a:gd name="connsiteY134" fmla="*/ 2311 h 10000"/>
              <a:gd name="connsiteX135" fmla="*/ 1547 w 10000"/>
              <a:gd name="connsiteY135" fmla="*/ 2364 h 10000"/>
              <a:gd name="connsiteX136" fmla="*/ 1471 w 10000"/>
              <a:gd name="connsiteY136" fmla="*/ 2409 h 10000"/>
              <a:gd name="connsiteX137" fmla="*/ 1395 w 10000"/>
              <a:gd name="connsiteY137" fmla="*/ 2447 h 10000"/>
              <a:gd name="connsiteX138" fmla="*/ 1340 w 10000"/>
              <a:gd name="connsiteY138" fmla="*/ 2470 h 10000"/>
              <a:gd name="connsiteX139" fmla="*/ 1312 w 10000"/>
              <a:gd name="connsiteY139" fmla="*/ 2485 h 10000"/>
              <a:gd name="connsiteX140" fmla="*/ 1291 w 10000"/>
              <a:gd name="connsiteY14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17 w 10000"/>
              <a:gd name="connsiteY66" fmla="*/ 1227 h 10000"/>
              <a:gd name="connsiteX67" fmla="*/ 9503 w 10000"/>
              <a:gd name="connsiteY67" fmla="*/ 1098 h 10000"/>
              <a:gd name="connsiteX68" fmla="*/ 9489 w 10000"/>
              <a:gd name="connsiteY68" fmla="*/ 1015 h 10000"/>
              <a:gd name="connsiteX69" fmla="*/ 9454 w 10000"/>
              <a:gd name="connsiteY69" fmla="*/ 909 h 10000"/>
              <a:gd name="connsiteX70" fmla="*/ 9406 w 10000"/>
              <a:gd name="connsiteY70" fmla="*/ 773 h 10000"/>
              <a:gd name="connsiteX71" fmla="*/ 9351 w 10000"/>
              <a:gd name="connsiteY71" fmla="*/ 652 h 10000"/>
              <a:gd name="connsiteX72" fmla="*/ 9282 w 10000"/>
              <a:gd name="connsiteY72" fmla="*/ 530 h 10000"/>
              <a:gd name="connsiteX73" fmla="*/ 9206 w 10000"/>
              <a:gd name="connsiteY73" fmla="*/ 417 h 10000"/>
              <a:gd name="connsiteX74" fmla="*/ 9130 w 10000"/>
              <a:gd name="connsiteY74" fmla="*/ 333 h 10000"/>
              <a:gd name="connsiteX75" fmla="*/ 9047 w 10000"/>
              <a:gd name="connsiteY75" fmla="*/ 273 h 10000"/>
              <a:gd name="connsiteX76" fmla="*/ 8999 w 10000"/>
              <a:gd name="connsiteY76" fmla="*/ 250 h 10000"/>
              <a:gd name="connsiteX77" fmla="*/ 8930 w 10000"/>
              <a:gd name="connsiteY77" fmla="*/ 227 h 10000"/>
              <a:gd name="connsiteX78" fmla="*/ 8847 w 10000"/>
              <a:gd name="connsiteY78" fmla="*/ 197 h 10000"/>
              <a:gd name="connsiteX79" fmla="*/ 8757 w 10000"/>
              <a:gd name="connsiteY79" fmla="*/ 182 h 10000"/>
              <a:gd name="connsiteX80" fmla="*/ 8653 w 10000"/>
              <a:gd name="connsiteY80" fmla="*/ 159 h 10000"/>
              <a:gd name="connsiteX81" fmla="*/ 8529 w 10000"/>
              <a:gd name="connsiteY81" fmla="*/ 129 h 10000"/>
              <a:gd name="connsiteX82" fmla="*/ 8412 w 10000"/>
              <a:gd name="connsiteY82" fmla="*/ 106 h 10000"/>
              <a:gd name="connsiteX83" fmla="*/ 8287 w 10000"/>
              <a:gd name="connsiteY83" fmla="*/ 83 h 10000"/>
              <a:gd name="connsiteX84" fmla="*/ 8149 w 10000"/>
              <a:gd name="connsiteY84" fmla="*/ 61 h 10000"/>
              <a:gd name="connsiteX85" fmla="*/ 8025 w 10000"/>
              <a:gd name="connsiteY85" fmla="*/ 45 h 10000"/>
              <a:gd name="connsiteX86" fmla="*/ 7901 w 10000"/>
              <a:gd name="connsiteY86" fmla="*/ 23 h 10000"/>
              <a:gd name="connsiteX87" fmla="*/ 7783 w 10000"/>
              <a:gd name="connsiteY87" fmla="*/ 15 h 10000"/>
              <a:gd name="connsiteX88" fmla="*/ 7673 w 10000"/>
              <a:gd name="connsiteY88" fmla="*/ 8 h 10000"/>
              <a:gd name="connsiteX89" fmla="*/ 7569 w 10000"/>
              <a:gd name="connsiteY89" fmla="*/ 0 h 10000"/>
              <a:gd name="connsiteX90" fmla="*/ 7472 w 10000"/>
              <a:gd name="connsiteY90" fmla="*/ 0 h 10000"/>
              <a:gd name="connsiteX91" fmla="*/ 7403 w 10000"/>
              <a:gd name="connsiteY91" fmla="*/ 8 h 10000"/>
              <a:gd name="connsiteX92" fmla="*/ 7320 w 10000"/>
              <a:gd name="connsiteY92" fmla="*/ 15 h 10000"/>
              <a:gd name="connsiteX93" fmla="*/ 7203 w 10000"/>
              <a:gd name="connsiteY93" fmla="*/ 45 h 10000"/>
              <a:gd name="connsiteX94" fmla="*/ 7065 w 10000"/>
              <a:gd name="connsiteY94" fmla="*/ 68 h 10000"/>
              <a:gd name="connsiteX95" fmla="*/ 6906 w 10000"/>
              <a:gd name="connsiteY95" fmla="*/ 106 h 10000"/>
              <a:gd name="connsiteX96" fmla="*/ 6733 w 10000"/>
              <a:gd name="connsiteY96" fmla="*/ 144 h 10000"/>
              <a:gd name="connsiteX97" fmla="*/ 6540 w 10000"/>
              <a:gd name="connsiteY97" fmla="*/ 189 h 10000"/>
              <a:gd name="connsiteX98" fmla="*/ 6354 w 10000"/>
              <a:gd name="connsiteY98" fmla="*/ 242 h 10000"/>
              <a:gd name="connsiteX99" fmla="*/ 6146 w 10000"/>
              <a:gd name="connsiteY99" fmla="*/ 295 h 10000"/>
              <a:gd name="connsiteX100" fmla="*/ 5946 w 10000"/>
              <a:gd name="connsiteY100" fmla="*/ 348 h 10000"/>
              <a:gd name="connsiteX101" fmla="*/ 5746 w 10000"/>
              <a:gd name="connsiteY101" fmla="*/ 402 h 10000"/>
              <a:gd name="connsiteX102" fmla="*/ 5559 w 10000"/>
              <a:gd name="connsiteY102" fmla="*/ 455 h 10000"/>
              <a:gd name="connsiteX103" fmla="*/ 5380 w 10000"/>
              <a:gd name="connsiteY103" fmla="*/ 500 h 10000"/>
              <a:gd name="connsiteX104" fmla="*/ 5214 w 10000"/>
              <a:gd name="connsiteY104" fmla="*/ 538 h 10000"/>
              <a:gd name="connsiteX105" fmla="*/ 5069 w 10000"/>
              <a:gd name="connsiteY105" fmla="*/ 583 h 10000"/>
              <a:gd name="connsiteX106" fmla="*/ 4952 w 10000"/>
              <a:gd name="connsiteY106" fmla="*/ 621 h 10000"/>
              <a:gd name="connsiteX107" fmla="*/ 4862 w 10000"/>
              <a:gd name="connsiteY107" fmla="*/ 644 h 10000"/>
              <a:gd name="connsiteX108" fmla="*/ 4786 w 10000"/>
              <a:gd name="connsiteY108" fmla="*/ 674 h 10000"/>
              <a:gd name="connsiteX109" fmla="*/ 4696 w 10000"/>
              <a:gd name="connsiteY109" fmla="*/ 697 h 10000"/>
              <a:gd name="connsiteX110" fmla="*/ 4593 w 10000"/>
              <a:gd name="connsiteY110" fmla="*/ 735 h 10000"/>
              <a:gd name="connsiteX111" fmla="*/ 4489 w 10000"/>
              <a:gd name="connsiteY111" fmla="*/ 765 h 10000"/>
              <a:gd name="connsiteX112" fmla="*/ 4372 w 10000"/>
              <a:gd name="connsiteY112" fmla="*/ 803 h 10000"/>
              <a:gd name="connsiteX113" fmla="*/ 4254 w 10000"/>
              <a:gd name="connsiteY113" fmla="*/ 848 h 10000"/>
              <a:gd name="connsiteX114" fmla="*/ 4123 w 10000"/>
              <a:gd name="connsiteY114" fmla="*/ 886 h 10000"/>
              <a:gd name="connsiteX115" fmla="*/ 3999 w 10000"/>
              <a:gd name="connsiteY115" fmla="*/ 932 h 10000"/>
              <a:gd name="connsiteX116" fmla="*/ 3860 w 10000"/>
              <a:gd name="connsiteY116" fmla="*/ 985 h 10000"/>
              <a:gd name="connsiteX117" fmla="*/ 3729 w 10000"/>
              <a:gd name="connsiteY117" fmla="*/ 1030 h 10000"/>
              <a:gd name="connsiteX118" fmla="*/ 3591 w 10000"/>
              <a:gd name="connsiteY118" fmla="*/ 1091 h 10000"/>
              <a:gd name="connsiteX119" fmla="*/ 3460 w 10000"/>
              <a:gd name="connsiteY119" fmla="*/ 1144 h 10000"/>
              <a:gd name="connsiteX120" fmla="*/ 3329 w 10000"/>
              <a:gd name="connsiteY120" fmla="*/ 1205 h 10000"/>
              <a:gd name="connsiteX121" fmla="*/ 3198 w 10000"/>
              <a:gd name="connsiteY121" fmla="*/ 1265 h 10000"/>
              <a:gd name="connsiteX122" fmla="*/ 3073 w 10000"/>
              <a:gd name="connsiteY122" fmla="*/ 1326 h 10000"/>
              <a:gd name="connsiteX123" fmla="*/ 2956 w 10000"/>
              <a:gd name="connsiteY123" fmla="*/ 1394 h 10000"/>
              <a:gd name="connsiteX124" fmla="*/ 2742 w 10000"/>
              <a:gd name="connsiteY124" fmla="*/ 1515 h 10000"/>
              <a:gd name="connsiteX125" fmla="*/ 2541 w 10000"/>
              <a:gd name="connsiteY125" fmla="*/ 1644 h 10000"/>
              <a:gd name="connsiteX126" fmla="*/ 2376 w 10000"/>
              <a:gd name="connsiteY126" fmla="*/ 1742 h 10000"/>
              <a:gd name="connsiteX127" fmla="*/ 2217 w 10000"/>
              <a:gd name="connsiteY127" fmla="*/ 1848 h 10000"/>
              <a:gd name="connsiteX128" fmla="*/ 2079 w 10000"/>
              <a:gd name="connsiteY128" fmla="*/ 1939 h 10000"/>
              <a:gd name="connsiteX129" fmla="*/ 1968 w 10000"/>
              <a:gd name="connsiteY129" fmla="*/ 2023 h 10000"/>
              <a:gd name="connsiteX130" fmla="*/ 1865 w 10000"/>
              <a:gd name="connsiteY130" fmla="*/ 2106 h 10000"/>
              <a:gd name="connsiteX131" fmla="*/ 1789 w 10000"/>
              <a:gd name="connsiteY131" fmla="*/ 2182 h 10000"/>
              <a:gd name="connsiteX132" fmla="*/ 1706 w 10000"/>
              <a:gd name="connsiteY132" fmla="*/ 2250 h 10000"/>
              <a:gd name="connsiteX133" fmla="*/ 1630 w 10000"/>
              <a:gd name="connsiteY133" fmla="*/ 2311 h 10000"/>
              <a:gd name="connsiteX134" fmla="*/ 1547 w 10000"/>
              <a:gd name="connsiteY134" fmla="*/ 2364 h 10000"/>
              <a:gd name="connsiteX135" fmla="*/ 1471 w 10000"/>
              <a:gd name="connsiteY135" fmla="*/ 2409 h 10000"/>
              <a:gd name="connsiteX136" fmla="*/ 1395 w 10000"/>
              <a:gd name="connsiteY136" fmla="*/ 2447 h 10000"/>
              <a:gd name="connsiteX137" fmla="*/ 1340 w 10000"/>
              <a:gd name="connsiteY137" fmla="*/ 2470 h 10000"/>
              <a:gd name="connsiteX138" fmla="*/ 1312 w 10000"/>
              <a:gd name="connsiteY138" fmla="*/ 2485 h 10000"/>
              <a:gd name="connsiteX139" fmla="*/ 1291 w 10000"/>
              <a:gd name="connsiteY13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89 w 10000"/>
              <a:gd name="connsiteY67" fmla="*/ 1015 h 10000"/>
              <a:gd name="connsiteX68" fmla="*/ 9454 w 10000"/>
              <a:gd name="connsiteY68" fmla="*/ 909 h 10000"/>
              <a:gd name="connsiteX69" fmla="*/ 9406 w 10000"/>
              <a:gd name="connsiteY69" fmla="*/ 773 h 10000"/>
              <a:gd name="connsiteX70" fmla="*/ 9351 w 10000"/>
              <a:gd name="connsiteY70" fmla="*/ 652 h 10000"/>
              <a:gd name="connsiteX71" fmla="*/ 9282 w 10000"/>
              <a:gd name="connsiteY71" fmla="*/ 530 h 10000"/>
              <a:gd name="connsiteX72" fmla="*/ 9206 w 10000"/>
              <a:gd name="connsiteY72" fmla="*/ 417 h 10000"/>
              <a:gd name="connsiteX73" fmla="*/ 9130 w 10000"/>
              <a:gd name="connsiteY73" fmla="*/ 333 h 10000"/>
              <a:gd name="connsiteX74" fmla="*/ 9047 w 10000"/>
              <a:gd name="connsiteY74" fmla="*/ 273 h 10000"/>
              <a:gd name="connsiteX75" fmla="*/ 8999 w 10000"/>
              <a:gd name="connsiteY75" fmla="*/ 250 h 10000"/>
              <a:gd name="connsiteX76" fmla="*/ 8930 w 10000"/>
              <a:gd name="connsiteY76" fmla="*/ 227 h 10000"/>
              <a:gd name="connsiteX77" fmla="*/ 8847 w 10000"/>
              <a:gd name="connsiteY77" fmla="*/ 197 h 10000"/>
              <a:gd name="connsiteX78" fmla="*/ 8757 w 10000"/>
              <a:gd name="connsiteY78" fmla="*/ 182 h 10000"/>
              <a:gd name="connsiteX79" fmla="*/ 8653 w 10000"/>
              <a:gd name="connsiteY79" fmla="*/ 159 h 10000"/>
              <a:gd name="connsiteX80" fmla="*/ 8529 w 10000"/>
              <a:gd name="connsiteY80" fmla="*/ 129 h 10000"/>
              <a:gd name="connsiteX81" fmla="*/ 8412 w 10000"/>
              <a:gd name="connsiteY81" fmla="*/ 106 h 10000"/>
              <a:gd name="connsiteX82" fmla="*/ 8287 w 10000"/>
              <a:gd name="connsiteY82" fmla="*/ 83 h 10000"/>
              <a:gd name="connsiteX83" fmla="*/ 8149 w 10000"/>
              <a:gd name="connsiteY83" fmla="*/ 61 h 10000"/>
              <a:gd name="connsiteX84" fmla="*/ 8025 w 10000"/>
              <a:gd name="connsiteY84" fmla="*/ 45 h 10000"/>
              <a:gd name="connsiteX85" fmla="*/ 7901 w 10000"/>
              <a:gd name="connsiteY85" fmla="*/ 23 h 10000"/>
              <a:gd name="connsiteX86" fmla="*/ 7783 w 10000"/>
              <a:gd name="connsiteY86" fmla="*/ 15 h 10000"/>
              <a:gd name="connsiteX87" fmla="*/ 7673 w 10000"/>
              <a:gd name="connsiteY87" fmla="*/ 8 h 10000"/>
              <a:gd name="connsiteX88" fmla="*/ 7569 w 10000"/>
              <a:gd name="connsiteY88" fmla="*/ 0 h 10000"/>
              <a:gd name="connsiteX89" fmla="*/ 7472 w 10000"/>
              <a:gd name="connsiteY89" fmla="*/ 0 h 10000"/>
              <a:gd name="connsiteX90" fmla="*/ 7403 w 10000"/>
              <a:gd name="connsiteY90" fmla="*/ 8 h 10000"/>
              <a:gd name="connsiteX91" fmla="*/ 7320 w 10000"/>
              <a:gd name="connsiteY91" fmla="*/ 15 h 10000"/>
              <a:gd name="connsiteX92" fmla="*/ 7203 w 10000"/>
              <a:gd name="connsiteY92" fmla="*/ 45 h 10000"/>
              <a:gd name="connsiteX93" fmla="*/ 7065 w 10000"/>
              <a:gd name="connsiteY93" fmla="*/ 68 h 10000"/>
              <a:gd name="connsiteX94" fmla="*/ 6906 w 10000"/>
              <a:gd name="connsiteY94" fmla="*/ 106 h 10000"/>
              <a:gd name="connsiteX95" fmla="*/ 6733 w 10000"/>
              <a:gd name="connsiteY95" fmla="*/ 144 h 10000"/>
              <a:gd name="connsiteX96" fmla="*/ 6540 w 10000"/>
              <a:gd name="connsiteY96" fmla="*/ 189 h 10000"/>
              <a:gd name="connsiteX97" fmla="*/ 6354 w 10000"/>
              <a:gd name="connsiteY97" fmla="*/ 242 h 10000"/>
              <a:gd name="connsiteX98" fmla="*/ 6146 w 10000"/>
              <a:gd name="connsiteY98" fmla="*/ 295 h 10000"/>
              <a:gd name="connsiteX99" fmla="*/ 5946 w 10000"/>
              <a:gd name="connsiteY99" fmla="*/ 348 h 10000"/>
              <a:gd name="connsiteX100" fmla="*/ 5746 w 10000"/>
              <a:gd name="connsiteY100" fmla="*/ 402 h 10000"/>
              <a:gd name="connsiteX101" fmla="*/ 5559 w 10000"/>
              <a:gd name="connsiteY101" fmla="*/ 455 h 10000"/>
              <a:gd name="connsiteX102" fmla="*/ 5380 w 10000"/>
              <a:gd name="connsiteY102" fmla="*/ 500 h 10000"/>
              <a:gd name="connsiteX103" fmla="*/ 5214 w 10000"/>
              <a:gd name="connsiteY103" fmla="*/ 538 h 10000"/>
              <a:gd name="connsiteX104" fmla="*/ 5069 w 10000"/>
              <a:gd name="connsiteY104" fmla="*/ 583 h 10000"/>
              <a:gd name="connsiteX105" fmla="*/ 4952 w 10000"/>
              <a:gd name="connsiteY105" fmla="*/ 621 h 10000"/>
              <a:gd name="connsiteX106" fmla="*/ 4862 w 10000"/>
              <a:gd name="connsiteY106" fmla="*/ 644 h 10000"/>
              <a:gd name="connsiteX107" fmla="*/ 4786 w 10000"/>
              <a:gd name="connsiteY107" fmla="*/ 674 h 10000"/>
              <a:gd name="connsiteX108" fmla="*/ 4696 w 10000"/>
              <a:gd name="connsiteY108" fmla="*/ 697 h 10000"/>
              <a:gd name="connsiteX109" fmla="*/ 4593 w 10000"/>
              <a:gd name="connsiteY109" fmla="*/ 735 h 10000"/>
              <a:gd name="connsiteX110" fmla="*/ 4489 w 10000"/>
              <a:gd name="connsiteY110" fmla="*/ 765 h 10000"/>
              <a:gd name="connsiteX111" fmla="*/ 4372 w 10000"/>
              <a:gd name="connsiteY111" fmla="*/ 803 h 10000"/>
              <a:gd name="connsiteX112" fmla="*/ 4254 w 10000"/>
              <a:gd name="connsiteY112" fmla="*/ 848 h 10000"/>
              <a:gd name="connsiteX113" fmla="*/ 4123 w 10000"/>
              <a:gd name="connsiteY113" fmla="*/ 886 h 10000"/>
              <a:gd name="connsiteX114" fmla="*/ 3999 w 10000"/>
              <a:gd name="connsiteY114" fmla="*/ 932 h 10000"/>
              <a:gd name="connsiteX115" fmla="*/ 3860 w 10000"/>
              <a:gd name="connsiteY115" fmla="*/ 985 h 10000"/>
              <a:gd name="connsiteX116" fmla="*/ 3729 w 10000"/>
              <a:gd name="connsiteY116" fmla="*/ 1030 h 10000"/>
              <a:gd name="connsiteX117" fmla="*/ 3591 w 10000"/>
              <a:gd name="connsiteY117" fmla="*/ 1091 h 10000"/>
              <a:gd name="connsiteX118" fmla="*/ 3460 w 10000"/>
              <a:gd name="connsiteY118" fmla="*/ 1144 h 10000"/>
              <a:gd name="connsiteX119" fmla="*/ 3329 w 10000"/>
              <a:gd name="connsiteY119" fmla="*/ 1205 h 10000"/>
              <a:gd name="connsiteX120" fmla="*/ 3198 w 10000"/>
              <a:gd name="connsiteY120" fmla="*/ 1265 h 10000"/>
              <a:gd name="connsiteX121" fmla="*/ 3073 w 10000"/>
              <a:gd name="connsiteY121" fmla="*/ 1326 h 10000"/>
              <a:gd name="connsiteX122" fmla="*/ 2956 w 10000"/>
              <a:gd name="connsiteY122" fmla="*/ 1394 h 10000"/>
              <a:gd name="connsiteX123" fmla="*/ 2742 w 10000"/>
              <a:gd name="connsiteY123" fmla="*/ 1515 h 10000"/>
              <a:gd name="connsiteX124" fmla="*/ 2541 w 10000"/>
              <a:gd name="connsiteY124" fmla="*/ 1644 h 10000"/>
              <a:gd name="connsiteX125" fmla="*/ 2376 w 10000"/>
              <a:gd name="connsiteY125" fmla="*/ 1742 h 10000"/>
              <a:gd name="connsiteX126" fmla="*/ 2217 w 10000"/>
              <a:gd name="connsiteY126" fmla="*/ 1848 h 10000"/>
              <a:gd name="connsiteX127" fmla="*/ 2079 w 10000"/>
              <a:gd name="connsiteY127" fmla="*/ 1939 h 10000"/>
              <a:gd name="connsiteX128" fmla="*/ 1968 w 10000"/>
              <a:gd name="connsiteY128" fmla="*/ 2023 h 10000"/>
              <a:gd name="connsiteX129" fmla="*/ 1865 w 10000"/>
              <a:gd name="connsiteY129" fmla="*/ 2106 h 10000"/>
              <a:gd name="connsiteX130" fmla="*/ 1789 w 10000"/>
              <a:gd name="connsiteY130" fmla="*/ 2182 h 10000"/>
              <a:gd name="connsiteX131" fmla="*/ 1706 w 10000"/>
              <a:gd name="connsiteY131" fmla="*/ 2250 h 10000"/>
              <a:gd name="connsiteX132" fmla="*/ 1630 w 10000"/>
              <a:gd name="connsiteY132" fmla="*/ 2311 h 10000"/>
              <a:gd name="connsiteX133" fmla="*/ 1547 w 10000"/>
              <a:gd name="connsiteY133" fmla="*/ 2364 h 10000"/>
              <a:gd name="connsiteX134" fmla="*/ 1471 w 10000"/>
              <a:gd name="connsiteY134" fmla="*/ 2409 h 10000"/>
              <a:gd name="connsiteX135" fmla="*/ 1395 w 10000"/>
              <a:gd name="connsiteY135" fmla="*/ 2447 h 10000"/>
              <a:gd name="connsiteX136" fmla="*/ 1340 w 10000"/>
              <a:gd name="connsiteY136" fmla="*/ 2470 h 10000"/>
              <a:gd name="connsiteX137" fmla="*/ 1312 w 10000"/>
              <a:gd name="connsiteY137" fmla="*/ 2485 h 10000"/>
              <a:gd name="connsiteX138" fmla="*/ 1291 w 10000"/>
              <a:gd name="connsiteY13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406 w 10000"/>
              <a:gd name="connsiteY68" fmla="*/ 773 h 10000"/>
              <a:gd name="connsiteX69" fmla="*/ 9351 w 10000"/>
              <a:gd name="connsiteY69" fmla="*/ 652 h 10000"/>
              <a:gd name="connsiteX70" fmla="*/ 9282 w 10000"/>
              <a:gd name="connsiteY70" fmla="*/ 530 h 10000"/>
              <a:gd name="connsiteX71" fmla="*/ 9206 w 10000"/>
              <a:gd name="connsiteY71" fmla="*/ 417 h 10000"/>
              <a:gd name="connsiteX72" fmla="*/ 9130 w 10000"/>
              <a:gd name="connsiteY72" fmla="*/ 333 h 10000"/>
              <a:gd name="connsiteX73" fmla="*/ 9047 w 10000"/>
              <a:gd name="connsiteY73" fmla="*/ 273 h 10000"/>
              <a:gd name="connsiteX74" fmla="*/ 8999 w 10000"/>
              <a:gd name="connsiteY74" fmla="*/ 250 h 10000"/>
              <a:gd name="connsiteX75" fmla="*/ 8930 w 10000"/>
              <a:gd name="connsiteY75" fmla="*/ 227 h 10000"/>
              <a:gd name="connsiteX76" fmla="*/ 8847 w 10000"/>
              <a:gd name="connsiteY76" fmla="*/ 197 h 10000"/>
              <a:gd name="connsiteX77" fmla="*/ 8757 w 10000"/>
              <a:gd name="connsiteY77" fmla="*/ 182 h 10000"/>
              <a:gd name="connsiteX78" fmla="*/ 8653 w 10000"/>
              <a:gd name="connsiteY78" fmla="*/ 159 h 10000"/>
              <a:gd name="connsiteX79" fmla="*/ 8529 w 10000"/>
              <a:gd name="connsiteY79" fmla="*/ 129 h 10000"/>
              <a:gd name="connsiteX80" fmla="*/ 8412 w 10000"/>
              <a:gd name="connsiteY80" fmla="*/ 106 h 10000"/>
              <a:gd name="connsiteX81" fmla="*/ 8287 w 10000"/>
              <a:gd name="connsiteY81" fmla="*/ 83 h 10000"/>
              <a:gd name="connsiteX82" fmla="*/ 8149 w 10000"/>
              <a:gd name="connsiteY82" fmla="*/ 61 h 10000"/>
              <a:gd name="connsiteX83" fmla="*/ 8025 w 10000"/>
              <a:gd name="connsiteY83" fmla="*/ 45 h 10000"/>
              <a:gd name="connsiteX84" fmla="*/ 7901 w 10000"/>
              <a:gd name="connsiteY84" fmla="*/ 23 h 10000"/>
              <a:gd name="connsiteX85" fmla="*/ 7783 w 10000"/>
              <a:gd name="connsiteY85" fmla="*/ 15 h 10000"/>
              <a:gd name="connsiteX86" fmla="*/ 7673 w 10000"/>
              <a:gd name="connsiteY86" fmla="*/ 8 h 10000"/>
              <a:gd name="connsiteX87" fmla="*/ 7569 w 10000"/>
              <a:gd name="connsiteY87" fmla="*/ 0 h 10000"/>
              <a:gd name="connsiteX88" fmla="*/ 7472 w 10000"/>
              <a:gd name="connsiteY88" fmla="*/ 0 h 10000"/>
              <a:gd name="connsiteX89" fmla="*/ 7403 w 10000"/>
              <a:gd name="connsiteY89" fmla="*/ 8 h 10000"/>
              <a:gd name="connsiteX90" fmla="*/ 7320 w 10000"/>
              <a:gd name="connsiteY90" fmla="*/ 15 h 10000"/>
              <a:gd name="connsiteX91" fmla="*/ 7203 w 10000"/>
              <a:gd name="connsiteY91" fmla="*/ 45 h 10000"/>
              <a:gd name="connsiteX92" fmla="*/ 7065 w 10000"/>
              <a:gd name="connsiteY92" fmla="*/ 68 h 10000"/>
              <a:gd name="connsiteX93" fmla="*/ 6906 w 10000"/>
              <a:gd name="connsiteY93" fmla="*/ 106 h 10000"/>
              <a:gd name="connsiteX94" fmla="*/ 6733 w 10000"/>
              <a:gd name="connsiteY94" fmla="*/ 144 h 10000"/>
              <a:gd name="connsiteX95" fmla="*/ 6540 w 10000"/>
              <a:gd name="connsiteY95" fmla="*/ 189 h 10000"/>
              <a:gd name="connsiteX96" fmla="*/ 6354 w 10000"/>
              <a:gd name="connsiteY96" fmla="*/ 242 h 10000"/>
              <a:gd name="connsiteX97" fmla="*/ 6146 w 10000"/>
              <a:gd name="connsiteY97" fmla="*/ 295 h 10000"/>
              <a:gd name="connsiteX98" fmla="*/ 5946 w 10000"/>
              <a:gd name="connsiteY98" fmla="*/ 348 h 10000"/>
              <a:gd name="connsiteX99" fmla="*/ 5746 w 10000"/>
              <a:gd name="connsiteY99" fmla="*/ 402 h 10000"/>
              <a:gd name="connsiteX100" fmla="*/ 5559 w 10000"/>
              <a:gd name="connsiteY100" fmla="*/ 455 h 10000"/>
              <a:gd name="connsiteX101" fmla="*/ 5380 w 10000"/>
              <a:gd name="connsiteY101" fmla="*/ 500 h 10000"/>
              <a:gd name="connsiteX102" fmla="*/ 5214 w 10000"/>
              <a:gd name="connsiteY102" fmla="*/ 538 h 10000"/>
              <a:gd name="connsiteX103" fmla="*/ 5069 w 10000"/>
              <a:gd name="connsiteY103" fmla="*/ 583 h 10000"/>
              <a:gd name="connsiteX104" fmla="*/ 4952 w 10000"/>
              <a:gd name="connsiteY104" fmla="*/ 621 h 10000"/>
              <a:gd name="connsiteX105" fmla="*/ 4862 w 10000"/>
              <a:gd name="connsiteY105" fmla="*/ 644 h 10000"/>
              <a:gd name="connsiteX106" fmla="*/ 4786 w 10000"/>
              <a:gd name="connsiteY106" fmla="*/ 674 h 10000"/>
              <a:gd name="connsiteX107" fmla="*/ 4696 w 10000"/>
              <a:gd name="connsiteY107" fmla="*/ 697 h 10000"/>
              <a:gd name="connsiteX108" fmla="*/ 4593 w 10000"/>
              <a:gd name="connsiteY108" fmla="*/ 735 h 10000"/>
              <a:gd name="connsiteX109" fmla="*/ 4489 w 10000"/>
              <a:gd name="connsiteY109" fmla="*/ 765 h 10000"/>
              <a:gd name="connsiteX110" fmla="*/ 4372 w 10000"/>
              <a:gd name="connsiteY110" fmla="*/ 803 h 10000"/>
              <a:gd name="connsiteX111" fmla="*/ 4254 w 10000"/>
              <a:gd name="connsiteY111" fmla="*/ 848 h 10000"/>
              <a:gd name="connsiteX112" fmla="*/ 4123 w 10000"/>
              <a:gd name="connsiteY112" fmla="*/ 886 h 10000"/>
              <a:gd name="connsiteX113" fmla="*/ 3999 w 10000"/>
              <a:gd name="connsiteY113" fmla="*/ 932 h 10000"/>
              <a:gd name="connsiteX114" fmla="*/ 3860 w 10000"/>
              <a:gd name="connsiteY114" fmla="*/ 985 h 10000"/>
              <a:gd name="connsiteX115" fmla="*/ 3729 w 10000"/>
              <a:gd name="connsiteY115" fmla="*/ 1030 h 10000"/>
              <a:gd name="connsiteX116" fmla="*/ 3591 w 10000"/>
              <a:gd name="connsiteY116" fmla="*/ 1091 h 10000"/>
              <a:gd name="connsiteX117" fmla="*/ 3460 w 10000"/>
              <a:gd name="connsiteY117" fmla="*/ 1144 h 10000"/>
              <a:gd name="connsiteX118" fmla="*/ 3329 w 10000"/>
              <a:gd name="connsiteY118" fmla="*/ 1205 h 10000"/>
              <a:gd name="connsiteX119" fmla="*/ 3198 w 10000"/>
              <a:gd name="connsiteY119" fmla="*/ 1265 h 10000"/>
              <a:gd name="connsiteX120" fmla="*/ 3073 w 10000"/>
              <a:gd name="connsiteY120" fmla="*/ 1326 h 10000"/>
              <a:gd name="connsiteX121" fmla="*/ 2956 w 10000"/>
              <a:gd name="connsiteY121" fmla="*/ 1394 h 10000"/>
              <a:gd name="connsiteX122" fmla="*/ 2742 w 10000"/>
              <a:gd name="connsiteY122" fmla="*/ 1515 h 10000"/>
              <a:gd name="connsiteX123" fmla="*/ 2541 w 10000"/>
              <a:gd name="connsiteY123" fmla="*/ 1644 h 10000"/>
              <a:gd name="connsiteX124" fmla="*/ 2376 w 10000"/>
              <a:gd name="connsiteY124" fmla="*/ 1742 h 10000"/>
              <a:gd name="connsiteX125" fmla="*/ 2217 w 10000"/>
              <a:gd name="connsiteY125" fmla="*/ 1848 h 10000"/>
              <a:gd name="connsiteX126" fmla="*/ 2079 w 10000"/>
              <a:gd name="connsiteY126" fmla="*/ 1939 h 10000"/>
              <a:gd name="connsiteX127" fmla="*/ 1968 w 10000"/>
              <a:gd name="connsiteY127" fmla="*/ 2023 h 10000"/>
              <a:gd name="connsiteX128" fmla="*/ 1865 w 10000"/>
              <a:gd name="connsiteY128" fmla="*/ 2106 h 10000"/>
              <a:gd name="connsiteX129" fmla="*/ 1789 w 10000"/>
              <a:gd name="connsiteY129" fmla="*/ 2182 h 10000"/>
              <a:gd name="connsiteX130" fmla="*/ 1706 w 10000"/>
              <a:gd name="connsiteY130" fmla="*/ 2250 h 10000"/>
              <a:gd name="connsiteX131" fmla="*/ 1630 w 10000"/>
              <a:gd name="connsiteY131" fmla="*/ 2311 h 10000"/>
              <a:gd name="connsiteX132" fmla="*/ 1547 w 10000"/>
              <a:gd name="connsiteY132" fmla="*/ 2364 h 10000"/>
              <a:gd name="connsiteX133" fmla="*/ 1471 w 10000"/>
              <a:gd name="connsiteY133" fmla="*/ 2409 h 10000"/>
              <a:gd name="connsiteX134" fmla="*/ 1395 w 10000"/>
              <a:gd name="connsiteY134" fmla="*/ 2447 h 10000"/>
              <a:gd name="connsiteX135" fmla="*/ 1340 w 10000"/>
              <a:gd name="connsiteY135" fmla="*/ 2470 h 10000"/>
              <a:gd name="connsiteX136" fmla="*/ 1312 w 10000"/>
              <a:gd name="connsiteY136" fmla="*/ 2485 h 10000"/>
              <a:gd name="connsiteX137" fmla="*/ 1291 w 10000"/>
              <a:gd name="connsiteY13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82 w 10000"/>
              <a:gd name="connsiteY69" fmla="*/ 530 h 10000"/>
              <a:gd name="connsiteX70" fmla="*/ 9206 w 10000"/>
              <a:gd name="connsiteY70" fmla="*/ 417 h 10000"/>
              <a:gd name="connsiteX71" fmla="*/ 9130 w 10000"/>
              <a:gd name="connsiteY71" fmla="*/ 333 h 10000"/>
              <a:gd name="connsiteX72" fmla="*/ 9047 w 10000"/>
              <a:gd name="connsiteY72" fmla="*/ 273 h 10000"/>
              <a:gd name="connsiteX73" fmla="*/ 8999 w 10000"/>
              <a:gd name="connsiteY73" fmla="*/ 250 h 10000"/>
              <a:gd name="connsiteX74" fmla="*/ 8930 w 10000"/>
              <a:gd name="connsiteY74" fmla="*/ 227 h 10000"/>
              <a:gd name="connsiteX75" fmla="*/ 8847 w 10000"/>
              <a:gd name="connsiteY75" fmla="*/ 197 h 10000"/>
              <a:gd name="connsiteX76" fmla="*/ 8757 w 10000"/>
              <a:gd name="connsiteY76" fmla="*/ 182 h 10000"/>
              <a:gd name="connsiteX77" fmla="*/ 8653 w 10000"/>
              <a:gd name="connsiteY77" fmla="*/ 159 h 10000"/>
              <a:gd name="connsiteX78" fmla="*/ 8529 w 10000"/>
              <a:gd name="connsiteY78" fmla="*/ 129 h 10000"/>
              <a:gd name="connsiteX79" fmla="*/ 8412 w 10000"/>
              <a:gd name="connsiteY79" fmla="*/ 106 h 10000"/>
              <a:gd name="connsiteX80" fmla="*/ 8287 w 10000"/>
              <a:gd name="connsiteY80" fmla="*/ 83 h 10000"/>
              <a:gd name="connsiteX81" fmla="*/ 8149 w 10000"/>
              <a:gd name="connsiteY81" fmla="*/ 61 h 10000"/>
              <a:gd name="connsiteX82" fmla="*/ 8025 w 10000"/>
              <a:gd name="connsiteY82" fmla="*/ 45 h 10000"/>
              <a:gd name="connsiteX83" fmla="*/ 7901 w 10000"/>
              <a:gd name="connsiteY83" fmla="*/ 23 h 10000"/>
              <a:gd name="connsiteX84" fmla="*/ 7783 w 10000"/>
              <a:gd name="connsiteY84" fmla="*/ 15 h 10000"/>
              <a:gd name="connsiteX85" fmla="*/ 7673 w 10000"/>
              <a:gd name="connsiteY85" fmla="*/ 8 h 10000"/>
              <a:gd name="connsiteX86" fmla="*/ 7569 w 10000"/>
              <a:gd name="connsiteY86" fmla="*/ 0 h 10000"/>
              <a:gd name="connsiteX87" fmla="*/ 7472 w 10000"/>
              <a:gd name="connsiteY87" fmla="*/ 0 h 10000"/>
              <a:gd name="connsiteX88" fmla="*/ 7403 w 10000"/>
              <a:gd name="connsiteY88" fmla="*/ 8 h 10000"/>
              <a:gd name="connsiteX89" fmla="*/ 7320 w 10000"/>
              <a:gd name="connsiteY89" fmla="*/ 15 h 10000"/>
              <a:gd name="connsiteX90" fmla="*/ 7203 w 10000"/>
              <a:gd name="connsiteY90" fmla="*/ 45 h 10000"/>
              <a:gd name="connsiteX91" fmla="*/ 7065 w 10000"/>
              <a:gd name="connsiteY91" fmla="*/ 68 h 10000"/>
              <a:gd name="connsiteX92" fmla="*/ 6906 w 10000"/>
              <a:gd name="connsiteY92" fmla="*/ 106 h 10000"/>
              <a:gd name="connsiteX93" fmla="*/ 6733 w 10000"/>
              <a:gd name="connsiteY93" fmla="*/ 144 h 10000"/>
              <a:gd name="connsiteX94" fmla="*/ 6540 w 10000"/>
              <a:gd name="connsiteY94" fmla="*/ 189 h 10000"/>
              <a:gd name="connsiteX95" fmla="*/ 6354 w 10000"/>
              <a:gd name="connsiteY95" fmla="*/ 242 h 10000"/>
              <a:gd name="connsiteX96" fmla="*/ 6146 w 10000"/>
              <a:gd name="connsiteY96" fmla="*/ 295 h 10000"/>
              <a:gd name="connsiteX97" fmla="*/ 5946 w 10000"/>
              <a:gd name="connsiteY97" fmla="*/ 348 h 10000"/>
              <a:gd name="connsiteX98" fmla="*/ 5746 w 10000"/>
              <a:gd name="connsiteY98" fmla="*/ 402 h 10000"/>
              <a:gd name="connsiteX99" fmla="*/ 5559 w 10000"/>
              <a:gd name="connsiteY99" fmla="*/ 455 h 10000"/>
              <a:gd name="connsiteX100" fmla="*/ 5380 w 10000"/>
              <a:gd name="connsiteY100" fmla="*/ 500 h 10000"/>
              <a:gd name="connsiteX101" fmla="*/ 5214 w 10000"/>
              <a:gd name="connsiteY101" fmla="*/ 538 h 10000"/>
              <a:gd name="connsiteX102" fmla="*/ 5069 w 10000"/>
              <a:gd name="connsiteY102" fmla="*/ 583 h 10000"/>
              <a:gd name="connsiteX103" fmla="*/ 4952 w 10000"/>
              <a:gd name="connsiteY103" fmla="*/ 621 h 10000"/>
              <a:gd name="connsiteX104" fmla="*/ 4862 w 10000"/>
              <a:gd name="connsiteY104" fmla="*/ 644 h 10000"/>
              <a:gd name="connsiteX105" fmla="*/ 4786 w 10000"/>
              <a:gd name="connsiteY105" fmla="*/ 674 h 10000"/>
              <a:gd name="connsiteX106" fmla="*/ 4696 w 10000"/>
              <a:gd name="connsiteY106" fmla="*/ 697 h 10000"/>
              <a:gd name="connsiteX107" fmla="*/ 4593 w 10000"/>
              <a:gd name="connsiteY107" fmla="*/ 735 h 10000"/>
              <a:gd name="connsiteX108" fmla="*/ 4489 w 10000"/>
              <a:gd name="connsiteY108" fmla="*/ 765 h 10000"/>
              <a:gd name="connsiteX109" fmla="*/ 4372 w 10000"/>
              <a:gd name="connsiteY109" fmla="*/ 803 h 10000"/>
              <a:gd name="connsiteX110" fmla="*/ 4254 w 10000"/>
              <a:gd name="connsiteY110" fmla="*/ 848 h 10000"/>
              <a:gd name="connsiteX111" fmla="*/ 4123 w 10000"/>
              <a:gd name="connsiteY111" fmla="*/ 886 h 10000"/>
              <a:gd name="connsiteX112" fmla="*/ 3999 w 10000"/>
              <a:gd name="connsiteY112" fmla="*/ 932 h 10000"/>
              <a:gd name="connsiteX113" fmla="*/ 3860 w 10000"/>
              <a:gd name="connsiteY113" fmla="*/ 985 h 10000"/>
              <a:gd name="connsiteX114" fmla="*/ 3729 w 10000"/>
              <a:gd name="connsiteY114" fmla="*/ 1030 h 10000"/>
              <a:gd name="connsiteX115" fmla="*/ 3591 w 10000"/>
              <a:gd name="connsiteY115" fmla="*/ 1091 h 10000"/>
              <a:gd name="connsiteX116" fmla="*/ 3460 w 10000"/>
              <a:gd name="connsiteY116" fmla="*/ 1144 h 10000"/>
              <a:gd name="connsiteX117" fmla="*/ 3329 w 10000"/>
              <a:gd name="connsiteY117" fmla="*/ 1205 h 10000"/>
              <a:gd name="connsiteX118" fmla="*/ 3198 w 10000"/>
              <a:gd name="connsiteY118" fmla="*/ 1265 h 10000"/>
              <a:gd name="connsiteX119" fmla="*/ 3073 w 10000"/>
              <a:gd name="connsiteY119" fmla="*/ 1326 h 10000"/>
              <a:gd name="connsiteX120" fmla="*/ 2956 w 10000"/>
              <a:gd name="connsiteY120" fmla="*/ 1394 h 10000"/>
              <a:gd name="connsiteX121" fmla="*/ 2742 w 10000"/>
              <a:gd name="connsiteY121" fmla="*/ 1515 h 10000"/>
              <a:gd name="connsiteX122" fmla="*/ 2541 w 10000"/>
              <a:gd name="connsiteY122" fmla="*/ 1644 h 10000"/>
              <a:gd name="connsiteX123" fmla="*/ 2376 w 10000"/>
              <a:gd name="connsiteY123" fmla="*/ 1742 h 10000"/>
              <a:gd name="connsiteX124" fmla="*/ 2217 w 10000"/>
              <a:gd name="connsiteY124" fmla="*/ 1848 h 10000"/>
              <a:gd name="connsiteX125" fmla="*/ 2079 w 10000"/>
              <a:gd name="connsiteY125" fmla="*/ 1939 h 10000"/>
              <a:gd name="connsiteX126" fmla="*/ 1968 w 10000"/>
              <a:gd name="connsiteY126" fmla="*/ 2023 h 10000"/>
              <a:gd name="connsiteX127" fmla="*/ 1865 w 10000"/>
              <a:gd name="connsiteY127" fmla="*/ 2106 h 10000"/>
              <a:gd name="connsiteX128" fmla="*/ 1789 w 10000"/>
              <a:gd name="connsiteY128" fmla="*/ 2182 h 10000"/>
              <a:gd name="connsiteX129" fmla="*/ 1706 w 10000"/>
              <a:gd name="connsiteY129" fmla="*/ 2250 h 10000"/>
              <a:gd name="connsiteX130" fmla="*/ 1630 w 10000"/>
              <a:gd name="connsiteY130" fmla="*/ 2311 h 10000"/>
              <a:gd name="connsiteX131" fmla="*/ 1547 w 10000"/>
              <a:gd name="connsiteY131" fmla="*/ 2364 h 10000"/>
              <a:gd name="connsiteX132" fmla="*/ 1471 w 10000"/>
              <a:gd name="connsiteY132" fmla="*/ 2409 h 10000"/>
              <a:gd name="connsiteX133" fmla="*/ 1395 w 10000"/>
              <a:gd name="connsiteY133" fmla="*/ 2447 h 10000"/>
              <a:gd name="connsiteX134" fmla="*/ 1340 w 10000"/>
              <a:gd name="connsiteY134" fmla="*/ 2470 h 10000"/>
              <a:gd name="connsiteX135" fmla="*/ 1312 w 10000"/>
              <a:gd name="connsiteY135" fmla="*/ 2485 h 10000"/>
              <a:gd name="connsiteX136" fmla="*/ 1291 w 10000"/>
              <a:gd name="connsiteY13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130 w 10000"/>
              <a:gd name="connsiteY70" fmla="*/ 333 h 10000"/>
              <a:gd name="connsiteX71" fmla="*/ 9047 w 10000"/>
              <a:gd name="connsiteY71" fmla="*/ 273 h 10000"/>
              <a:gd name="connsiteX72" fmla="*/ 8999 w 10000"/>
              <a:gd name="connsiteY72" fmla="*/ 250 h 10000"/>
              <a:gd name="connsiteX73" fmla="*/ 8930 w 10000"/>
              <a:gd name="connsiteY73" fmla="*/ 227 h 10000"/>
              <a:gd name="connsiteX74" fmla="*/ 8847 w 10000"/>
              <a:gd name="connsiteY74" fmla="*/ 197 h 10000"/>
              <a:gd name="connsiteX75" fmla="*/ 8757 w 10000"/>
              <a:gd name="connsiteY75" fmla="*/ 182 h 10000"/>
              <a:gd name="connsiteX76" fmla="*/ 8653 w 10000"/>
              <a:gd name="connsiteY76" fmla="*/ 159 h 10000"/>
              <a:gd name="connsiteX77" fmla="*/ 8529 w 10000"/>
              <a:gd name="connsiteY77" fmla="*/ 129 h 10000"/>
              <a:gd name="connsiteX78" fmla="*/ 8412 w 10000"/>
              <a:gd name="connsiteY78" fmla="*/ 106 h 10000"/>
              <a:gd name="connsiteX79" fmla="*/ 8287 w 10000"/>
              <a:gd name="connsiteY79" fmla="*/ 83 h 10000"/>
              <a:gd name="connsiteX80" fmla="*/ 8149 w 10000"/>
              <a:gd name="connsiteY80" fmla="*/ 61 h 10000"/>
              <a:gd name="connsiteX81" fmla="*/ 8025 w 10000"/>
              <a:gd name="connsiteY81" fmla="*/ 45 h 10000"/>
              <a:gd name="connsiteX82" fmla="*/ 7901 w 10000"/>
              <a:gd name="connsiteY82" fmla="*/ 23 h 10000"/>
              <a:gd name="connsiteX83" fmla="*/ 7783 w 10000"/>
              <a:gd name="connsiteY83" fmla="*/ 15 h 10000"/>
              <a:gd name="connsiteX84" fmla="*/ 7673 w 10000"/>
              <a:gd name="connsiteY84" fmla="*/ 8 h 10000"/>
              <a:gd name="connsiteX85" fmla="*/ 7569 w 10000"/>
              <a:gd name="connsiteY85" fmla="*/ 0 h 10000"/>
              <a:gd name="connsiteX86" fmla="*/ 7472 w 10000"/>
              <a:gd name="connsiteY86" fmla="*/ 0 h 10000"/>
              <a:gd name="connsiteX87" fmla="*/ 7403 w 10000"/>
              <a:gd name="connsiteY87" fmla="*/ 8 h 10000"/>
              <a:gd name="connsiteX88" fmla="*/ 7320 w 10000"/>
              <a:gd name="connsiteY88" fmla="*/ 15 h 10000"/>
              <a:gd name="connsiteX89" fmla="*/ 7203 w 10000"/>
              <a:gd name="connsiteY89" fmla="*/ 45 h 10000"/>
              <a:gd name="connsiteX90" fmla="*/ 7065 w 10000"/>
              <a:gd name="connsiteY90" fmla="*/ 68 h 10000"/>
              <a:gd name="connsiteX91" fmla="*/ 6906 w 10000"/>
              <a:gd name="connsiteY91" fmla="*/ 106 h 10000"/>
              <a:gd name="connsiteX92" fmla="*/ 6733 w 10000"/>
              <a:gd name="connsiteY92" fmla="*/ 144 h 10000"/>
              <a:gd name="connsiteX93" fmla="*/ 6540 w 10000"/>
              <a:gd name="connsiteY93" fmla="*/ 189 h 10000"/>
              <a:gd name="connsiteX94" fmla="*/ 6354 w 10000"/>
              <a:gd name="connsiteY94" fmla="*/ 242 h 10000"/>
              <a:gd name="connsiteX95" fmla="*/ 6146 w 10000"/>
              <a:gd name="connsiteY95" fmla="*/ 295 h 10000"/>
              <a:gd name="connsiteX96" fmla="*/ 5946 w 10000"/>
              <a:gd name="connsiteY96" fmla="*/ 348 h 10000"/>
              <a:gd name="connsiteX97" fmla="*/ 5746 w 10000"/>
              <a:gd name="connsiteY97" fmla="*/ 402 h 10000"/>
              <a:gd name="connsiteX98" fmla="*/ 5559 w 10000"/>
              <a:gd name="connsiteY98" fmla="*/ 455 h 10000"/>
              <a:gd name="connsiteX99" fmla="*/ 5380 w 10000"/>
              <a:gd name="connsiteY99" fmla="*/ 500 h 10000"/>
              <a:gd name="connsiteX100" fmla="*/ 5214 w 10000"/>
              <a:gd name="connsiteY100" fmla="*/ 538 h 10000"/>
              <a:gd name="connsiteX101" fmla="*/ 5069 w 10000"/>
              <a:gd name="connsiteY101" fmla="*/ 583 h 10000"/>
              <a:gd name="connsiteX102" fmla="*/ 4952 w 10000"/>
              <a:gd name="connsiteY102" fmla="*/ 621 h 10000"/>
              <a:gd name="connsiteX103" fmla="*/ 4862 w 10000"/>
              <a:gd name="connsiteY103" fmla="*/ 644 h 10000"/>
              <a:gd name="connsiteX104" fmla="*/ 4786 w 10000"/>
              <a:gd name="connsiteY104" fmla="*/ 674 h 10000"/>
              <a:gd name="connsiteX105" fmla="*/ 4696 w 10000"/>
              <a:gd name="connsiteY105" fmla="*/ 697 h 10000"/>
              <a:gd name="connsiteX106" fmla="*/ 4593 w 10000"/>
              <a:gd name="connsiteY106" fmla="*/ 735 h 10000"/>
              <a:gd name="connsiteX107" fmla="*/ 4489 w 10000"/>
              <a:gd name="connsiteY107" fmla="*/ 765 h 10000"/>
              <a:gd name="connsiteX108" fmla="*/ 4372 w 10000"/>
              <a:gd name="connsiteY108" fmla="*/ 803 h 10000"/>
              <a:gd name="connsiteX109" fmla="*/ 4254 w 10000"/>
              <a:gd name="connsiteY109" fmla="*/ 848 h 10000"/>
              <a:gd name="connsiteX110" fmla="*/ 4123 w 10000"/>
              <a:gd name="connsiteY110" fmla="*/ 886 h 10000"/>
              <a:gd name="connsiteX111" fmla="*/ 3999 w 10000"/>
              <a:gd name="connsiteY111" fmla="*/ 932 h 10000"/>
              <a:gd name="connsiteX112" fmla="*/ 3860 w 10000"/>
              <a:gd name="connsiteY112" fmla="*/ 985 h 10000"/>
              <a:gd name="connsiteX113" fmla="*/ 3729 w 10000"/>
              <a:gd name="connsiteY113" fmla="*/ 1030 h 10000"/>
              <a:gd name="connsiteX114" fmla="*/ 3591 w 10000"/>
              <a:gd name="connsiteY114" fmla="*/ 1091 h 10000"/>
              <a:gd name="connsiteX115" fmla="*/ 3460 w 10000"/>
              <a:gd name="connsiteY115" fmla="*/ 1144 h 10000"/>
              <a:gd name="connsiteX116" fmla="*/ 3329 w 10000"/>
              <a:gd name="connsiteY116" fmla="*/ 1205 h 10000"/>
              <a:gd name="connsiteX117" fmla="*/ 3198 w 10000"/>
              <a:gd name="connsiteY117" fmla="*/ 1265 h 10000"/>
              <a:gd name="connsiteX118" fmla="*/ 3073 w 10000"/>
              <a:gd name="connsiteY118" fmla="*/ 1326 h 10000"/>
              <a:gd name="connsiteX119" fmla="*/ 2956 w 10000"/>
              <a:gd name="connsiteY119" fmla="*/ 1394 h 10000"/>
              <a:gd name="connsiteX120" fmla="*/ 2742 w 10000"/>
              <a:gd name="connsiteY120" fmla="*/ 1515 h 10000"/>
              <a:gd name="connsiteX121" fmla="*/ 2541 w 10000"/>
              <a:gd name="connsiteY121" fmla="*/ 1644 h 10000"/>
              <a:gd name="connsiteX122" fmla="*/ 2376 w 10000"/>
              <a:gd name="connsiteY122" fmla="*/ 1742 h 10000"/>
              <a:gd name="connsiteX123" fmla="*/ 2217 w 10000"/>
              <a:gd name="connsiteY123" fmla="*/ 1848 h 10000"/>
              <a:gd name="connsiteX124" fmla="*/ 2079 w 10000"/>
              <a:gd name="connsiteY124" fmla="*/ 1939 h 10000"/>
              <a:gd name="connsiteX125" fmla="*/ 1968 w 10000"/>
              <a:gd name="connsiteY125" fmla="*/ 2023 h 10000"/>
              <a:gd name="connsiteX126" fmla="*/ 1865 w 10000"/>
              <a:gd name="connsiteY126" fmla="*/ 2106 h 10000"/>
              <a:gd name="connsiteX127" fmla="*/ 1789 w 10000"/>
              <a:gd name="connsiteY127" fmla="*/ 2182 h 10000"/>
              <a:gd name="connsiteX128" fmla="*/ 1706 w 10000"/>
              <a:gd name="connsiteY128" fmla="*/ 2250 h 10000"/>
              <a:gd name="connsiteX129" fmla="*/ 1630 w 10000"/>
              <a:gd name="connsiteY129" fmla="*/ 2311 h 10000"/>
              <a:gd name="connsiteX130" fmla="*/ 1547 w 10000"/>
              <a:gd name="connsiteY130" fmla="*/ 2364 h 10000"/>
              <a:gd name="connsiteX131" fmla="*/ 1471 w 10000"/>
              <a:gd name="connsiteY131" fmla="*/ 2409 h 10000"/>
              <a:gd name="connsiteX132" fmla="*/ 1395 w 10000"/>
              <a:gd name="connsiteY132" fmla="*/ 2447 h 10000"/>
              <a:gd name="connsiteX133" fmla="*/ 1340 w 10000"/>
              <a:gd name="connsiteY133" fmla="*/ 2470 h 10000"/>
              <a:gd name="connsiteX134" fmla="*/ 1312 w 10000"/>
              <a:gd name="connsiteY134" fmla="*/ 2485 h 10000"/>
              <a:gd name="connsiteX135" fmla="*/ 1291 w 10000"/>
              <a:gd name="connsiteY13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047 w 10000"/>
              <a:gd name="connsiteY70" fmla="*/ 273 h 10000"/>
              <a:gd name="connsiteX71" fmla="*/ 8999 w 10000"/>
              <a:gd name="connsiteY71" fmla="*/ 250 h 10000"/>
              <a:gd name="connsiteX72" fmla="*/ 8930 w 10000"/>
              <a:gd name="connsiteY72" fmla="*/ 227 h 10000"/>
              <a:gd name="connsiteX73" fmla="*/ 8847 w 10000"/>
              <a:gd name="connsiteY73" fmla="*/ 197 h 10000"/>
              <a:gd name="connsiteX74" fmla="*/ 8757 w 10000"/>
              <a:gd name="connsiteY74" fmla="*/ 182 h 10000"/>
              <a:gd name="connsiteX75" fmla="*/ 8653 w 10000"/>
              <a:gd name="connsiteY75" fmla="*/ 159 h 10000"/>
              <a:gd name="connsiteX76" fmla="*/ 8529 w 10000"/>
              <a:gd name="connsiteY76" fmla="*/ 129 h 10000"/>
              <a:gd name="connsiteX77" fmla="*/ 8412 w 10000"/>
              <a:gd name="connsiteY77" fmla="*/ 106 h 10000"/>
              <a:gd name="connsiteX78" fmla="*/ 8287 w 10000"/>
              <a:gd name="connsiteY78" fmla="*/ 83 h 10000"/>
              <a:gd name="connsiteX79" fmla="*/ 8149 w 10000"/>
              <a:gd name="connsiteY79" fmla="*/ 61 h 10000"/>
              <a:gd name="connsiteX80" fmla="*/ 8025 w 10000"/>
              <a:gd name="connsiteY80" fmla="*/ 45 h 10000"/>
              <a:gd name="connsiteX81" fmla="*/ 7901 w 10000"/>
              <a:gd name="connsiteY81" fmla="*/ 23 h 10000"/>
              <a:gd name="connsiteX82" fmla="*/ 7783 w 10000"/>
              <a:gd name="connsiteY82" fmla="*/ 15 h 10000"/>
              <a:gd name="connsiteX83" fmla="*/ 7673 w 10000"/>
              <a:gd name="connsiteY83" fmla="*/ 8 h 10000"/>
              <a:gd name="connsiteX84" fmla="*/ 7569 w 10000"/>
              <a:gd name="connsiteY84" fmla="*/ 0 h 10000"/>
              <a:gd name="connsiteX85" fmla="*/ 7472 w 10000"/>
              <a:gd name="connsiteY85" fmla="*/ 0 h 10000"/>
              <a:gd name="connsiteX86" fmla="*/ 7403 w 10000"/>
              <a:gd name="connsiteY86" fmla="*/ 8 h 10000"/>
              <a:gd name="connsiteX87" fmla="*/ 7320 w 10000"/>
              <a:gd name="connsiteY87" fmla="*/ 15 h 10000"/>
              <a:gd name="connsiteX88" fmla="*/ 7203 w 10000"/>
              <a:gd name="connsiteY88" fmla="*/ 45 h 10000"/>
              <a:gd name="connsiteX89" fmla="*/ 7065 w 10000"/>
              <a:gd name="connsiteY89" fmla="*/ 68 h 10000"/>
              <a:gd name="connsiteX90" fmla="*/ 6906 w 10000"/>
              <a:gd name="connsiteY90" fmla="*/ 106 h 10000"/>
              <a:gd name="connsiteX91" fmla="*/ 6733 w 10000"/>
              <a:gd name="connsiteY91" fmla="*/ 144 h 10000"/>
              <a:gd name="connsiteX92" fmla="*/ 6540 w 10000"/>
              <a:gd name="connsiteY92" fmla="*/ 189 h 10000"/>
              <a:gd name="connsiteX93" fmla="*/ 6354 w 10000"/>
              <a:gd name="connsiteY93" fmla="*/ 242 h 10000"/>
              <a:gd name="connsiteX94" fmla="*/ 6146 w 10000"/>
              <a:gd name="connsiteY94" fmla="*/ 295 h 10000"/>
              <a:gd name="connsiteX95" fmla="*/ 5946 w 10000"/>
              <a:gd name="connsiteY95" fmla="*/ 348 h 10000"/>
              <a:gd name="connsiteX96" fmla="*/ 5746 w 10000"/>
              <a:gd name="connsiteY96" fmla="*/ 402 h 10000"/>
              <a:gd name="connsiteX97" fmla="*/ 5559 w 10000"/>
              <a:gd name="connsiteY97" fmla="*/ 455 h 10000"/>
              <a:gd name="connsiteX98" fmla="*/ 5380 w 10000"/>
              <a:gd name="connsiteY98" fmla="*/ 500 h 10000"/>
              <a:gd name="connsiteX99" fmla="*/ 5214 w 10000"/>
              <a:gd name="connsiteY99" fmla="*/ 538 h 10000"/>
              <a:gd name="connsiteX100" fmla="*/ 5069 w 10000"/>
              <a:gd name="connsiteY100" fmla="*/ 583 h 10000"/>
              <a:gd name="connsiteX101" fmla="*/ 4952 w 10000"/>
              <a:gd name="connsiteY101" fmla="*/ 621 h 10000"/>
              <a:gd name="connsiteX102" fmla="*/ 4862 w 10000"/>
              <a:gd name="connsiteY102" fmla="*/ 644 h 10000"/>
              <a:gd name="connsiteX103" fmla="*/ 4786 w 10000"/>
              <a:gd name="connsiteY103" fmla="*/ 674 h 10000"/>
              <a:gd name="connsiteX104" fmla="*/ 4696 w 10000"/>
              <a:gd name="connsiteY104" fmla="*/ 697 h 10000"/>
              <a:gd name="connsiteX105" fmla="*/ 4593 w 10000"/>
              <a:gd name="connsiteY105" fmla="*/ 735 h 10000"/>
              <a:gd name="connsiteX106" fmla="*/ 4489 w 10000"/>
              <a:gd name="connsiteY106" fmla="*/ 765 h 10000"/>
              <a:gd name="connsiteX107" fmla="*/ 4372 w 10000"/>
              <a:gd name="connsiteY107" fmla="*/ 803 h 10000"/>
              <a:gd name="connsiteX108" fmla="*/ 4254 w 10000"/>
              <a:gd name="connsiteY108" fmla="*/ 848 h 10000"/>
              <a:gd name="connsiteX109" fmla="*/ 4123 w 10000"/>
              <a:gd name="connsiteY109" fmla="*/ 886 h 10000"/>
              <a:gd name="connsiteX110" fmla="*/ 3999 w 10000"/>
              <a:gd name="connsiteY110" fmla="*/ 932 h 10000"/>
              <a:gd name="connsiteX111" fmla="*/ 3860 w 10000"/>
              <a:gd name="connsiteY111" fmla="*/ 985 h 10000"/>
              <a:gd name="connsiteX112" fmla="*/ 3729 w 10000"/>
              <a:gd name="connsiteY112" fmla="*/ 1030 h 10000"/>
              <a:gd name="connsiteX113" fmla="*/ 3591 w 10000"/>
              <a:gd name="connsiteY113" fmla="*/ 1091 h 10000"/>
              <a:gd name="connsiteX114" fmla="*/ 3460 w 10000"/>
              <a:gd name="connsiteY114" fmla="*/ 1144 h 10000"/>
              <a:gd name="connsiteX115" fmla="*/ 3329 w 10000"/>
              <a:gd name="connsiteY115" fmla="*/ 1205 h 10000"/>
              <a:gd name="connsiteX116" fmla="*/ 3198 w 10000"/>
              <a:gd name="connsiteY116" fmla="*/ 1265 h 10000"/>
              <a:gd name="connsiteX117" fmla="*/ 3073 w 10000"/>
              <a:gd name="connsiteY117" fmla="*/ 1326 h 10000"/>
              <a:gd name="connsiteX118" fmla="*/ 2956 w 10000"/>
              <a:gd name="connsiteY118" fmla="*/ 1394 h 10000"/>
              <a:gd name="connsiteX119" fmla="*/ 2742 w 10000"/>
              <a:gd name="connsiteY119" fmla="*/ 1515 h 10000"/>
              <a:gd name="connsiteX120" fmla="*/ 2541 w 10000"/>
              <a:gd name="connsiteY120" fmla="*/ 1644 h 10000"/>
              <a:gd name="connsiteX121" fmla="*/ 2376 w 10000"/>
              <a:gd name="connsiteY121" fmla="*/ 1742 h 10000"/>
              <a:gd name="connsiteX122" fmla="*/ 2217 w 10000"/>
              <a:gd name="connsiteY122" fmla="*/ 1848 h 10000"/>
              <a:gd name="connsiteX123" fmla="*/ 2079 w 10000"/>
              <a:gd name="connsiteY123" fmla="*/ 1939 h 10000"/>
              <a:gd name="connsiteX124" fmla="*/ 1968 w 10000"/>
              <a:gd name="connsiteY124" fmla="*/ 2023 h 10000"/>
              <a:gd name="connsiteX125" fmla="*/ 1865 w 10000"/>
              <a:gd name="connsiteY125" fmla="*/ 2106 h 10000"/>
              <a:gd name="connsiteX126" fmla="*/ 1789 w 10000"/>
              <a:gd name="connsiteY126" fmla="*/ 2182 h 10000"/>
              <a:gd name="connsiteX127" fmla="*/ 1706 w 10000"/>
              <a:gd name="connsiteY127" fmla="*/ 2250 h 10000"/>
              <a:gd name="connsiteX128" fmla="*/ 1630 w 10000"/>
              <a:gd name="connsiteY128" fmla="*/ 2311 h 10000"/>
              <a:gd name="connsiteX129" fmla="*/ 1547 w 10000"/>
              <a:gd name="connsiteY129" fmla="*/ 2364 h 10000"/>
              <a:gd name="connsiteX130" fmla="*/ 1471 w 10000"/>
              <a:gd name="connsiteY130" fmla="*/ 2409 h 10000"/>
              <a:gd name="connsiteX131" fmla="*/ 1395 w 10000"/>
              <a:gd name="connsiteY131" fmla="*/ 2447 h 10000"/>
              <a:gd name="connsiteX132" fmla="*/ 1340 w 10000"/>
              <a:gd name="connsiteY132" fmla="*/ 2470 h 10000"/>
              <a:gd name="connsiteX133" fmla="*/ 1312 w 10000"/>
              <a:gd name="connsiteY133" fmla="*/ 2485 h 10000"/>
              <a:gd name="connsiteX134" fmla="*/ 1291 w 10000"/>
              <a:gd name="connsiteY13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047 w 10000"/>
              <a:gd name="connsiteY70" fmla="*/ 273 h 10000"/>
              <a:gd name="connsiteX71" fmla="*/ 8999 w 10000"/>
              <a:gd name="connsiteY71" fmla="*/ 250 h 10000"/>
              <a:gd name="connsiteX72" fmla="*/ 8847 w 10000"/>
              <a:gd name="connsiteY72" fmla="*/ 197 h 10000"/>
              <a:gd name="connsiteX73" fmla="*/ 8757 w 10000"/>
              <a:gd name="connsiteY73" fmla="*/ 182 h 10000"/>
              <a:gd name="connsiteX74" fmla="*/ 8653 w 10000"/>
              <a:gd name="connsiteY74" fmla="*/ 159 h 10000"/>
              <a:gd name="connsiteX75" fmla="*/ 8529 w 10000"/>
              <a:gd name="connsiteY75" fmla="*/ 129 h 10000"/>
              <a:gd name="connsiteX76" fmla="*/ 8412 w 10000"/>
              <a:gd name="connsiteY76" fmla="*/ 106 h 10000"/>
              <a:gd name="connsiteX77" fmla="*/ 8287 w 10000"/>
              <a:gd name="connsiteY77" fmla="*/ 83 h 10000"/>
              <a:gd name="connsiteX78" fmla="*/ 8149 w 10000"/>
              <a:gd name="connsiteY78" fmla="*/ 61 h 10000"/>
              <a:gd name="connsiteX79" fmla="*/ 8025 w 10000"/>
              <a:gd name="connsiteY79" fmla="*/ 45 h 10000"/>
              <a:gd name="connsiteX80" fmla="*/ 7901 w 10000"/>
              <a:gd name="connsiteY80" fmla="*/ 23 h 10000"/>
              <a:gd name="connsiteX81" fmla="*/ 7783 w 10000"/>
              <a:gd name="connsiteY81" fmla="*/ 15 h 10000"/>
              <a:gd name="connsiteX82" fmla="*/ 7673 w 10000"/>
              <a:gd name="connsiteY82" fmla="*/ 8 h 10000"/>
              <a:gd name="connsiteX83" fmla="*/ 7569 w 10000"/>
              <a:gd name="connsiteY83" fmla="*/ 0 h 10000"/>
              <a:gd name="connsiteX84" fmla="*/ 7472 w 10000"/>
              <a:gd name="connsiteY84" fmla="*/ 0 h 10000"/>
              <a:gd name="connsiteX85" fmla="*/ 7403 w 10000"/>
              <a:gd name="connsiteY85" fmla="*/ 8 h 10000"/>
              <a:gd name="connsiteX86" fmla="*/ 7320 w 10000"/>
              <a:gd name="connsiteY86" fmla="*/ 15 h 10000"/>
              <a:gd name="connsiteX87" fmla="*/ 7203 w 10000"/>
              <a:gd name="connsiteY87" fmla="*/ 45 h 10000"/>
              <a:gd name="connsiteX88" fmla="*/ 7065 w 10000"/>
              <a:gd name="connsiteY88" fmla="*/ 68 h 10000"/>
              <a:gd name="connsiteX89" fmla="*/ 6906 w 10000"/>
              <a:gd name="connsiteY89" fmla="*/ 106 h 10000"/>
              <a:gd name="connsiteX90" fmla="*/ 6733 w 10000"/>
              <a:gd name="connsiteY90" fmla="*/ 144 h 10000"/>
              <a:gd name="connsiteX91" fmla="*/ 6540 w 10000"/>
              <a:gd name="connsiteY91" fmla="*/ 189 h 10000"/>
              <a:gd name="connsiteX92" fmla="*/ 6354 w 10000"/>
              <a:gd name="connsiteY92" fmla="*/ 242 h 10000"/>
              <a:gd name="connsiteX93" fmla="*/ 6146 w 10000"/>
              <a:gd name="connsiteY93" fmla="*/ 295 h 10000"/>
              <a:gd name="connsiteX94" fmla="*/ 5946 w 10000"/>
              <a:gd name="connsiteY94" fmla="*/ 348 h 10000"/>
              <a:gd name="connsiteX95" fmla="*/ 5746 w 10000"/>
              <a:gd name="connsiteY95" fmla="*/ 402 h 10000"/>
              <a:gd name="connsiteX96" fmla="*/ 5559 w 10000"/>
              <a:gd name="connsiteY96" fmla="*/ 455 h 10000"/>
              <a:gd name="connsiteX97" fmla="*/ 5380 w 10000"/>
              <a:gd name="connsiteY97" fmla="*/ 500 h 10000"/>
              <a:gd name="connsiteX98" fmla="*/ 5214 w 10000"/>
              <a:gd name="connsiteY98" fmla="*/ 538 h 10000"/>
              <a:gd name="connsiteX99" fmla="*/ 5069 w 10000"/>
              <a:gd name="connsiteY99" fmla="*/ 583 h 10000"/>
              <a:gd name="connsiteX100" fmla="*/ 4952 w 10000"/>
              <a:gd name="connsiteY100" fmla="*/ 621 h 10000"/>
              <a:gd name="connsiteX101" fmla="*/ 4862 w 10000"/>
              <a:gd name="connsiteY101" fmla="*/ 644 h 10000"/>
              <a:gd name="connsiteX102" fmla="*/ 4786 w 10000"/>
              <a:gd name="connsiteY102" fmla="*/ 674 h 10000"/>
              <a:gd name="connsiteX103" fmla="*/ 4696 w 10000"/>
              <a:gd name="connsiteY103" fmla="*/ 697 h 10000"/>
              <a:gd name="connsiteX104" fmla="*/ 4593 w 10000"/>
              <a:gd name="connsiteY104" fmla="*/ 735 h 10000"/>
              <a:gd name="connsiteX105" fmla="*/ 4489 w 10000"/>
              <a:gd name="connsiteY105" fmla="*/ 765 h 10000"/>
              <a:gd name="connsiteX106" fmla="*/ 4372 w 10000"/>
              <a:gd name="connsiteY106" fmla="*/ 803 h 10000"/>
              <a:gd name="connsiteX107" fmla="*/ 4254 w 10000"/>
              <a:gd name="connsiteY107" fmla="*/ 848 h 10000"/>
              <a:gd name="connsiteX108" fmla="*/ 4123 w 10000"/>
              <a:gd name="connsiteY108" fmla="*/ 886 h 10000"/>
              <a:gd name="connsiteX109" fmla="*/ 3999 w 10000"/>
              <a:gd name="connsiteY109" fmla="*/ 932 h 10000"/>
              <a:gd name="connsiteX110" fmla="*/ 3860 w 10000"/>
              <a:gd name="connsiteY110" fmla="*/ 985 h 10000"/>
              <a:gd name="connsiteX111" fmla="*/ 3729 w 10000"/>
              <a:gd name="connsiteY111" fmla="*/ 1030 h 10000"/>
              <a:gd name="connsiteX112" fmla="*/ 3591 w 10000"/>
              <a:gd name="connsiteY112" fmla="*/ 1091 h 10000"/>
              <a:gd name="connsiteX113" fmla="*/ 3460 w 10000"/>
              <a:gd name="connsiteY113" fmla="*/ 1144 h 10000"/>
              <a:gd name="connsiteX114" fmla="*/ 3329 w 10000"/>
              <a:gd name="connsiteY114" fmla="*/ 1205 h 10000"/>
              <a:gd name="connsiteX115" fmla="*/ 3198 w 10000"/>
              <a:gd name="connsiteY115" fmla="*/ 1265 h 10000"/>
              <a:gd name="connsiteX116" fmla="*/ 3073 w 10000"/>
              <a:gd name="connsiteY116" fmla="*/ 1326 h 10000"/>
              <a:gd name="connsiteX117" fmla="*/ 2956 w 10000"/>
              <a:gd name="connsiteY117" fmla="*/ 1394 h 10000"/>
              <a:gd name="connsiteX118" fmla="*/ 2742 w 10000"/>
              <a:gd name="connsiteY118" fmla="*/ 1515 h 10000"/>
              <a:gd name="connsiteX119" fmla="*/ 2541 w 10000"/>
              <a:gd name="connsiteY119" fmla="*/ 1644 h 10000"/>
              <a:gd name="connsiteX120" fmla="*/ 2376 w 10000"/>
              <a:gd name="connsiteY120" fmla="*/ 1742 h 10000"/>
              <a:gd name="connsiteX121" fmla="*/ 2217 w 10000"/>
              <a:gd name="connsiteY121" fmla="*/ 1848 h 10000"/>
              <a:gd name="connsiteX122" fmla="*/ 2079 w 10000"/>
              <a:gd name="connsiteY122" fmla="*/ 1939 h 10000"/>
              <a:gd name="connsiteX123" fmla="*/ 1968 w 10000"/>
              <a:gd name="connsiteY123" fmla="*/ 2023 h 10000"/>
              <a:gd name="connsiteX124" fmla="*/ 1865 w 10000"/>
              <a:gd name="connsiteY124" fmla="*/ 2106 h 10000"/>
              <a:gd name="connsiteX125" fmla="*/ 1789 w 10000"/>
              <a:gd name="connsiteY125" fmla="*/ 2182 h 10000"/>
              <a:gd name="connsiteX126" fmla="*/ 1706 w 10000"/>
              <a:gd name="connsiteY126" fmla="*/ 2250 h 10000"/>
              <a:gd name="connsiteX127" fmla="*/ 1630 w 10000"/>
              <a:gd name="connsiteY127" fmla="*/ 2311 h 10000"/>
              <a:gd name="connsiteX128" fmla="*/ 1547 w 10000"/>
              <a:gd name="connsiteY128" fmla="*/ 2364 h 10000"/>
              <a:gd name="connsiteX129" fmla="*/ 1471 w 10000"/>
              <a:gd name="connsiteY129" fmla="*/ 2409 h 10000"/>
              <a:gd name="connsiteX130" fmla="*/ 1395 w 10000"/>
              <a:gd name="connsiteY130" fmla="*/ 2447 h 10000"/>
              <a:gd name="connsiteX131" fmla="*/ 1340 w 10000"/>
              <a:gd name="connsiteY131" fmla="*/ 2470 h 10000"/>
              <a:gd name="connsiteX132" fmla="*/ 1312 w 10000"/>
              <a:gd name="connsiteY132" fmla="*/ 2485 h 10000"/>
              <a:gd name="connsiteX133" fmla="*/ 1291 w 10000"/>
              <a:gd name="connsiteY13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047 w 10000"/>
              <a:gd name="connsiteY69" fmla="*/ 273 h 10000"/>
              <a:gd name="connsiteX70" fmla="*/ 8999 w 10000"/>
              <a:gd name="connsiteY70" fmla="*/ 250 h 10000"/>
              <a:gd name="connsiteX71" fmla="*/ 8847 w 10000"/>
              <a:gd name="connsiteY71" fmla="*/ 197 h 10000"/>
              <a:gd name="connsiteX72" fmla="*/ 8757 w 10000"/>
              <a:gd name="connsiteY72" fmla="*/ 182 h 10000"/>
              <a:gd name="connsiteX73" fmla="*/ 8653 w 10000"/>
              <a:gd name="connsiteY73" fmla="*/ 159 h 10000"/>
              <a:gd name="connsiteX74" fmla="*/ 8529 w 10000"/>
              <a:gd name="connsiteY74" fmla="*/ 129 h 10000"/>
              <a:gd name="connsiteX75" fmla="*/ 8412 w 10000"/>
              <a:gd name="connsiteY75" fmla="*/ 106 h 10000"/>
              <a:gd name="connsiteX76" fmla="*/ 8287 w 10000"/>
              <a:gd name="connsiteY76" fmla="*/ 83 h 10000"/>
              <a:gd name="connsiteX77" fmla="*/ 8149 w 10000"/>
              <a:gd name="connsiteY77" fmla="*/ 61 h 10000"/>
              <a:gd name="connsiteX78" fmla="*/ 8025 w 10000"/>
              <a:gd name="connsiteY78" fmla="*/ 45 h 10000"/>
              <a:gd name="connsiteX79" fmla="*/ 7901 w 10000"/>
              <a:gd name="connsiteY79" fmla="*/ 23 h 10000"/>
              <a:gd name="connsiteX80" fmla="*/ 7783 w 10000"/>
              <a:gd name="connsiteY80" fmla="*/ 15 h 10000"/>
              <a:gd name="connsiteX81" fmla="*/ 7673 w 10000"/>
              <a:gd name="connsiteY81" fmla="*/ 8 h 10000"/>
              <a:gd name="connsiteX82" fmla="*/ 7569 w 10000"/>
              <a:gd name="connsiteY82" fmla="*/ 0 h 10000"/>
              <a:gd name="connsiteX83" fmla="*/ 7472 w 10000"/>
              <a:gd name="connsiteY83" fmla="*/ 0 h 10000"/>
              <a:gd name="connsiteX84" fmla="*/ 7403 w 10000"/>
              <a:gd name="connsiteY84" fmla="*/ 8 h 10000"/>
              <a:gd name="connsiteX85" fmla="*/ 7320 w 10000"/>
              <a:gd name="connsiteY85" fmla="*/ 15 h 10000"/>
              <a:gd name="connsiteX86" fmla="*/ 7203 w 10000"/>
              <a:gd name="connsiteY86" fmla="*/ 45 h 10000"/>
              <a:gd name="connsiteX87" fmla="*/ 7065 w 10000"/>
              <a:gd name="connsiteY87" fmla="*/ 68 h 10000"/>
              <a:gd name="connsiteX88" fmla="*/ 6906 w 10000"/>
              <a:gd name="connsiteY88" fmla="*/ 106 h 10000"/>
              <a:gd name="connsiteX89" fmla="*/ 6733 w 10000"/>
              <a:gd name="connsiteY89" fmla="*/ 144 h 10000"/>
              <a:gd name="connsiteX90" fmla="*/ 6540 w 10000"/>
              <a:gd name="connsiteY90" fmla="*/ 189 h 10000"/>
              <a:gd name="connsiteX91" fmla="*/ 6354 w 10000"/>
              <a:gd name="connsiteY91" fmla="*/ 242 h 10000"/>
              <a:gd name="connsiteX92" fmla="*/ 6146 w 10000"/>
              <a:gd name="connsiteY92" fmla="*/ 295 h 10000"/>
              <a:gd name="connsiteX93" fmla="*/ 5946 w 10000"/>
              <a:gd name="connsiteY93" fmla="*/ 348 h 10000"/>
              <a:gd name="connsiteX94" fmla="*/ 5746 w 10000"/>
              <a:gd name="connsiteY94" fmla="*/ 402 h 10000"/>
              <a:gd name="connsiteX95" fmla="*/ 5559 w 10000"/>
              <a:gd name="connsiteY95" fmla="*/ 455 h 10000"/>
              <a:gd name="connsiteX96" fmla="*/ 5380 w 10000"/>
              <a:gd name="connsiteY96" fmla="*/ 500 h 10000"/>
              <a:gd name="connsiteX97" fmla="*/ 5214 w 10000"/>
              <a:gd name="connsiteY97" fmla="*/ 538 h 10000"/>
              <a:gd name="connsiteX98" fmla="*/ 5069 w 10000"/>
              <a:gd name="connsiteY98" fmla="*/ 583 h 10000"/>
              <a:gd name="connsiteX99" fmla="*/ 4952 w 10000"/>
              <a:gd name="connsiteY99" fmla="*/ 621 h 10000"/>
              <a:gd name="connsiteX100" fmla="*/ 4862 w 10000"/>
              <a:gd name="connsiteY100" fmla="*/ 644 h 10000"/>
              <a:gd name="connsiteX101" fmla="*/ 4786 w 10000"/>
              <a:gd name="connsiteY101" fmla="*/ 674 h 10000"/>
              <a:gd name="connsiteX102" fmla="*/ 4696 w 10000"/>
              <a:gd name="connsiteY102" fmla="*/ 697 h 10000"/>
              <a:gd name="connsiteX103" fmla="*/ 4593 w 10000"/>
              <a:gd name="connsiteY103" fmla="*/ 735 h 10000"/>
              <a:gd name="connsiteX104" fmla="*/ 4489 w 10000"/>
              <a:gd name="connsiteY104" fmla="*/ 765 h 10000"/>
              <a:gd name="connsiteX105" fmla="*/ 4372 w 10000"/>
              <a:gd name="connsiteY105" fmla="*/ 803 h 10000"/>
              <a:gd name="connsiteX106" fmla="*/ 4254 w 10000"/>
              <a:gd name="connsiteY106" fmla="*/ 848 h 10000"/>
              <a:gd name="connsiteX107" fmla="*/ 4123 w 10000"/>
              <a:gd name="connsiteY107" fmla="*/ 886 h 10000"/>
              <a:gd name="connsiteX108" fmla="*/ 3999 w 10000"/>
              <a:gd name="connsiteY108" fmla="*/ 932 h 10000"/>
              <a:gd name="connsiteX109" fmla="*/ 3860 w 10000"/>
              <a:gd name="connsiteY109" fmla="*/ 985 h 10000"/>
              <a:gd name="connsiteX110" fmla="*/ 3729 w 10000"/>
              <a:gd name="connsiteY110" fmla="*/ 1030 h 10000"/>
              <a:gd name="connsiteX111" fmla="*/ 3591 w 10000"/>
              <a:gd name="connsiteY111" fmla="*/ 1091 h 10000"/>
              <a:gd name="connsiteX112" fmla="*/ 3460 w 10000"/>
              <a:gd name="connsiteY112" fmla="*/ 1144 h 10000"/>
              <a:gd name="connsiteX113" fmla="*/ 3329 w 10000"/>
              <a:gd name="connsiteY113" fmla="*/ 1205 h 10000"/>
              <a:gd name="connsiteX114" fmla="*/ 3198 w 10000"/>
              <a:gd name="connsiteY114" fmla="*/ 1265 h 10000"/>
              <a:gd name="connsiteX115" fmla="*/ 3073 w 10000"/>
              <a:gd name="connsiteY115" fmla="*/ 1326 h 10000"/>
              <a:gd name="connsiteX116" fmla="*/ 2956 w 10000"/>
              <a:gd name="connsiteY116" fmla="*/ 1394 h 10000"/>
              <a:gd name="connsiteX117" fmla="*/ 2742 w 10000"/>
              <a:gd name="connsiteY117" fmla="*/ 1515 h 10000"/>
              <a:gd name="connsiteX118" fmla="*/ 2541 w 10000"/>
              <a:gd name="connsiteY118" fmla="*/ 1644 h 10000"/>
              <a:gd name="connsiteX119" fmla="*/ 2376 w 10000"/>
              <a:gd name="connsiteY119" fmla="*/ 1742 h 10000"/>
              <a:gd name="connsiteX120" fmla="*/ 2217 w 10000"/>
              <a:gd name="connsiteY120" fmla="*/ 1848 h 10000"/>
              <a:gd name="connsiteX121" fmla="*/ 2079 w 10000"/>
              <a:gd name="connsiteY121" fmla="*/ 1939 h 10000"/>
              <a:gd name="connsiteX122" fmla="*/ 1968 w 10000"/>
              <a:gd name="connsiteY122" fmla="*/ 2023 h 10000"/>
              <a:gd name="connsiteX123" fmla="*/ 1865 w 10000"/>
              <a:gd name="connsiteY123" fmla="*/ 2106 h 10000"/>
              <a:gd name="connsiteX124" fmla="*/ 1789 w 10000"/>
              <a:gd name="connsiteY124" fmla="*/ 2182 h 10000"/>
              <a:gd name="connsiteX125" fmla="*/ 1706 w 10000"/>
              <a:gd name="connsiteY125" fmla="*/ 2250 h 10000"/>
              <a:gd name="connsiteX126" fmla="*/ 1630 w 10000"/>
              <a:gd name="connsiteY126" fmla="*/ 2311 h 10000"/>
              <a:gd name="connsiteX127" fmla="*/ 1547 w 10000"/>
              <a:gd name="connsiteY127" fmla="*/ 2364 h 10000"/>
              <a:gd name="connsiteX128" fmla="*/ 1471 w 10000"/>
              <a:gd name="connsiteY128" fmla="*/ 2409 h 10000"/>
              <a:gd name="connsiteX129" fmla="*/ 1395 w 10000"/>
              <a:gd name="connsiteY129" fmla="*/ 2447 h 10000"/>
              <a:gd name="connsiteX130" fmla="*/ 1340 w 10000"/>
              <a:gd name="connsiteY130" fmla="*/ 2470 h 10000"/>
              <a:gd name="connsiteX131" fmla="*/ 1312 w 10000"/>
              <a:gd name="connsiteY131" fmla="*/ 2485 h 10000"/>
              <a:gd name="connsiteX132" fmla="*/ 1291 w 10000"/>
              <a:gd name="connsiteY13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047 w 10000"/>
              <a:gd name="connsiteY68" fmla="*/ 273 h 10000"/>
              <a:gd name="connsiteX69" fmla="*/ 8999 w 10000"/>
              <a:gd name="connsiteY69" fmla="*/ 250 h 10000"/>
              <a:gd name="connsiteX70" fmla="*/ 8847 w 10000"/>
              <a:gd name="connsiteY70" fmla="*/ 197 h 10000"/>
              <a:gd name="connsiteX71" fmla="*/ 8757 w 10000"/>
              <a:gd name="connsiteY71" fmla="*/ 182 h 10000"/>
              <a:gd name="connsiteX72" fmla="*/ 8653 w 10000"/>
              <a:gd name="connsiteY72" fmla="*/ 159 h 10000"/>
              <a:gd name="connsiteX73" fmla="*/ 8529 w 10000"/>
              <a:gd name="connsiteY73" fmla="*/ 129 h 10000"/>
              <a:gd name="connsiteX74" fmla="*/ 8412 w 10000"/>
              <a:gd name="connsiteY74" fmla="*/ 106 h 10000"/>
              <a:gd name="connsiteX75" fmla="*/ 8287 w 10000"/>
              <a:gd name="connsiteY75" fmla="*/ 83 h 10000"/>
              <a:gd name="connsiteX76" fmla="*/ 8149 w 10000"/>
              <a:gd name="connsiteY76" fmla="*/ 61 h 10000"/>
              <a:gd name="connsiteX77" fmla="*/ 8025 w 10000"/>
              <a:gd name="connsiteY77" fmla="*/ 45 h 10000"/>
              <a:gd name="connsiteX78" fmla="*/ 7901 w 10000"/>
              <a:gd name="connsiteY78" fmla="*/ 23 h 10000"/>
              <a:gd name="connsiteX79" fmla="*/ 7783 w 10000"/>
              <a:gd name="connsiteY79" fmla="*/ 15 h 10000"/>
              <a:gd name="connsiteX80" fmla="*/ 7673 w 10000"/>
              <a:gd name="connsiteY80" fmla="*/ 8 h 10000"/>
              <a:gd name="connsiteX81" fmla="*/ 7569 w 10000"/>
              <a:gd name="connsiteY81" fmla="*/ 0 h 10000"/>
              <a:gd name="connsiteX82" fmla="*/ 7472 w 10000"/>
              <a:gd name="connsiteY82" fmla="*/ 0 h 10000"/>
              <a:gd name="connsiteX83" fmla="*/ 7403 w 10000"/>
              <a:gd name="connsiteY83" fmla="*/ 8 h 10000"/>
              <a:gd name="connsiteX84" fmla="*/ 7320 w 10000"/>
              <a:gd name="connsiteY84" fmla="*/ 15 h 10000"/>
              <a:gd name="connsiteX85" fmla="*/ 7203 w 10000"/>
              <a:gd name="connsiteY85" fmla="*/ 45 h 10000"/>
              <a:gd name="connsiteX86" fmla="*/ 7065 w 10000"/>
              <a:gd name="connsiteY86" fmla="*/ 68 h 10000"/>
              <a:gd name="connsiteX87" fmla="*/ 6906 w 10000"/>
              <a:gd name="connsiteY87" fmla="*/ 106 h 10000"/>
              <a:gd name="connsiteX88" fmla="*/ 6733 w 10000"/>
              <a:gd name="connsiteY88" fmla="*/ 144 h 10000"/>
              <a:gd name="connsiteX89" fmla="*/ 6540 w 10000"/>
              <a:gd name="connsiteY89" fmla="*/ 189 h 10000"/>
              <a:gd name="connsiteX90" fmla="*/ 6354 w 10000"/>
              <a:gd name="connsiteY90" fmla="*/ 242 h 10000"/>
              <a:gd name="connsiteX91" fmla="*/ 6146 w 10000"/>
              <a:gd name="connsiteY91" fmla="*/ 295 h 10000"/>
              <a:gd name="connsiteX92" fmla="*/ 5946 w 10000"/>
              <a:gd name="connsiteY92" fmla="*/ 348 h 10000"/>
              <a:gd name="connsiteX93" fmla="*/ 5746 w 10000"/>
              <a:gd name="connsiteY93" fmla="*/ 402 h 10000"/>
              <a:gd name="connsiteX94" fmla="*/ 5559 w 10000"/>
              <a:gd name="connsiteY94" fmla="*/ 455 h 10000"/>
              <a:gd name="connsiteX95" fmla="*/ 5380 w 10000"/>
              <a:gd name="connsiteY95" fmla="*/ 500 h 10000"/>
              <a:gd name="connsiteX96" fmla="*/ 5214 w 10000"/>
              <a:gd name="connsiteY96" fmla="*/ 538 h 10000"/>
              <a:gd name="connsiteX97" fmla="*/ 5069 w 10000"/>
              <a:gd name="connsiteY97" fmla="*/ 583 h 10000"/>
              <a:gd name="connsiteX98" fmla="*/ 4952 w 10000"/>
              <a:gd name="connsiteY98" fmla="*/ 621 h 10000"/>
              <a:gd name="connsiteX99" fmla="*/ 4862 w 10000"/>
              <a:gd name="connsiteY99" fmla="*/ 644 h 10000"/>
              <a:gd name="connsiteX100" fmla="*/ 4786 w 10000"/>
              <a:gd name="connsiteY100" fmla="*/ 674 h 10000"/>
              <a:gd name="connsiteX101" fmla="*/ 4696 w 10000"/>
              <a:gd name="connsiteY101" fmla="*/ 697 h 10000"/>
              <a:gd name="connsiteX102" fmla="*/ 4593 w 10000"/>
              <a:gd name="connsiteY102" fmla="*/ 735 h 10000"/>
              <a:gd name="connsiteX103" fmla="*/ 4489 w 10000"/>
              <a:gd name="connsiteY103" fmla="*/ 765 h 10000"/>
              <a:gd name="connsiteX104" fmla="*/ 4372 w 10000"/>
              <a:gd name="connsiteY104" fmla="*/ 803 h 10000"/>
              <a:gd name="connsiteX105" fmla="*/ 4254 w 10000"/>
              <a:gd name="connsiteY105" fmla="*/ 848 h 10000"/>
              <a:gd name="connsiteX106" fmla="*/ 4123 w 10000"/>
              <a:gd name="connsiteY106" fmla="*/ 886 h 10000"/>
              <a:gd name="connsiteX107" fmla="*/ 3999 w 10000"/>
              <a:gd name="connsiteY107" fmla="*/ 932 h 10000"/>
              <a:gd name="connsiteX108" fmla="*/ 3860 w 10000"/>
              <a:gd name="connsiteY108" fmla="*/ 985 h 10000"/>
              <a:gd name="connsiteX109" fmla="*/ 3729 w 10000"/>
              <a:gd name="connsiteY109" fmla="*/ 1030 h 10000"/>
              <a:gd name="connsiteX110" fmla="*/ 3591 w 10000"/>
              <a:gd name="connsiteY110" fmla="*/ 1091 h 10000"/>
              <a:gd name="connsiteX111" fmla="*/ 3460 w 10000"/>
              <a:gd name="connsiteY111" fmla="*/ 1144 h 10000"/>
              <a:gd name="connsiteX112" fmla="*/ 3329 w 10000"/>
              <a:gd name="connsiteY112" fmla="*/ 1205 h 10000"/>
              <a:gd name="connsiteX113" fmla="*/ 3198 w 10000"/>
              <a:gd name="connsiteY113" fmla="*/ 1265 h 10000"/>
              <a:gd name="connsiteX114" fmla="*/ 3073 w 10000"/>
              <a:gd name="connsiteY114" fmla="*/ 1326 h 10000"/>
              <a:gd name="connsiteX115" fmla="*/ 2956 w 10000"/>
              <a:gd name="connsiteY115" fmla="*/ 1394 h 10000"/>
              <a:gd name="connsiteX116" fmla="*/ 2742 w 10000"/>
              <a:gd name="connsiteY116" fmla="*/ 1515 h 10000"/>
              <a:gd name="connsiteX117" fmla="*/ 2541 w 10000"/>
              <a:gd name="connsiteY117" fmla="*/ 1644 h 10000"/>
              <a:gd name="connsiteX118" fmla="*/ 2376 w 10000"/>
              <a:gd name="connsiteY118" fmla="*/ 1742 h 10000"/>
              <a:gd name="connsiteX119" fmla="*/ 2217 w 10000"/>
              <a:gd name="connsiteY119" fmla="*/ 1848 h 10000"/>
              <a:gd name="connsiteX120" fmla="*/ 2079 w 10000"/>
              <a:gd name="connsiteY120" fmla="*/ 1939 h 10000"/>
              <a:gd name="connsiteX121" fmla="*/ 1968 w 10000"/>
              <a:gd name="connsiteY121" fmla="*/ 2023 h 10000"/>
              <a:gd name="connsiteX122" fmla="*/ 1865 w 10000"/>
              <a:gd name="connsiteY122" fmla="*/ 2106 h 10000"/>
              <a:gd name="connsiteX123" fmla="*/ 1789 w 10000"/>
              <a:gd name="connsiteY123" fmla="*/ 2182 h 10000"/>
              <a:gd name="connsiteX124" fmla="*/ 1706 w 10000"/>
              <a:gd name="connsiteY124" fmla="*/ 2250 h 10000"/>
              <a:gd name="connsiteX125" fmla="*/ 1630 w 10000"/>
              <a:gd name="connsiteY125" fmla="*/ 2311 h 10000"/>
              <a:gd name="connsiteX126" fmla="*/ 1547 w 10000"/>
              <a:gd name="connsiteY126" fmla="*/ 2364 h 10000"/>
              <a:gd name="connsiteX127" fmla="*/ 1471 w 10000"/>
              <a:gd name="connsiteY127" fmla="*/ 2409 h 10000"/>
              <a:gd name="connsiteX128" fmla="*/ 1395 w 10000"/>
              <a:gd name="connsiteY128" fmla="*/ 2447 h 10000"/>
              <a:gd name="connsiteX129" fmla="*/ 1340 w 10000"/>
              <a:gd name="connsiteY129" fmla="*/ 2470 h 10000"/>
              <a:gd name="connsiteX130" fmla="*/ 1312 w 10000"/>
              <a:gd name="connsiteY130" fmla="*/ 2485 h 10000"/>
              <a:gd name="connsiteX131" fmla="*/ 1291 w 10000"/>
              <a:gd name="connsiteY13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047 w 10000"/>
              <a:gd name="connsiteY67" fmla="*/ 273 h 10000"/>
              <a:gd name="connsiteX68" fmla="*/ 8999 w 10000"/>
              <a:gd name="connsiteY68" fmla="*/ 250 h 10000"/>
              <a:gd name="connsiteX69" fmla="*/ 8847 w 10000"/>
              <a:gd name="connsiteY69" fmla="*/ 197 h 10000"/>
              <a:gd name="connsiteX70" fmla="*/ 8757 w 10000"/>
              <a:gd name="connsiteY70" fmla="*/ 182 h 10000"/>
              <a:gd name="connsiteX71" fmla="*/ 8653 w 10000"/>
              <a:gd name="connsiteY71" fmla="*/ 159 h 10000"/>
              <a:gd name="connsiteX72" fmla="*/ 8529 w 10000"/>
              <a:gd name="connsiteY72" fmla="*/ 129 h 10000"/>
              <a:gd name="connsiteX73" fmla="*/ 8412 w 10000"/>
              <a:gd name="connsiteY73" fmla="*/ 106 h 10000"/>
              <a:gd name="connsiteX74" fmla="*/ 8287 w 10000"/>
              <a:gd name="connsiteY74" fmla="*/ 83 h 10000"/>
              <a:gd name="connsiteX75" fmla="*/ 8149 w 10000"/>
              <a:gd name="connsiteY75" fmla="*/ 61 h 10000"/>
              <a:gd name="connsiteX76" fmla="*/ 8025 w 10000"/>
              <a:gd name="connsiteY76" fmla="*/ 45 h 10000"/>
              <a:gd name="connsiteX77" fmla="*/ 7901 w 10000"/>
              <a:gd name="connsiteY77" fmla="*/ 23 h 10000"/>
              <a:gd name="connsiteX78" fmla="*/ 7783 w 10000"/>
              <a:gd name="connsiteY78" fmla="*/ 15 h 10000"/>
              <a:gd name="connsiteX79" fmla="*/ 7673 w 10000"/>
              <a:gd name="connsiteY79" fmla="*/ 8 h 10000"/>
              <a:gd name="connsiteX80" fmla="*/ 7569 w 10000"/>
              <a:gd name="connsiteY80" fmla="*/ 0 h 10000"/>
              <a:gd name="connsiteX81" fmla="*/ 7472 w 10000"/>
              <a:gd name="connsiteY81" fmla="*/ 0 h 10000"/>
              <a:gd name="connsiteX82" fmla="*/ 7403 w 10000"/>
              <a:gd name="connsiteY82" fmla="*/ 8 h 10000"/>
              <a:gd name="connsiteX83" fmla="*/ 7320 w 10000"/>
              <a:gd name="connsiteY83" fmla="*/ 15 h 10000"/>
              <a:gd name="connsiteX84" fmla="*/ 7203 w 10000"/>
              <a:gd name="connsiteY84" fmla="*/ 45 h 10000"/>
              <a:gd name="connsiteX85" fmla="*/ 7065 w 10000"/>
              <a:gd name="connsiteY85" fmla="*/ 68 h 10000"/>
              <a:gd name="connsiteX86" fmla="*/ 6906 w 10000"/>
              <a:gd name="connsiteY86" fmla="*/ 106 h 10000"/>
              <a:gd name="connsiteX87" fmla="*/ 6733 w 10000"/>
              <a:gd name="connsiteY87" fmla="*/ 144 h 10000"/>
              <a:gd name="connsiteX88" fmla="*/ 6540 w 10000"/>
              <a:gd name="connsiteY88" fmla="*/ 189 h 10000"/>
              <a:gd name="connsiteX89" fmla="*/ 6354 w 10000"/>
              <a:gd name="connsiteY89" fmla="*/ 242 h 10000"/>
              <a:gd name="connsiteX90" fmla="*/ 6146 w 10000"/>
              <a:gd name="connsiteY90" fmla="*/ 295 h 10000"/>
              <a:gd name="connsiteX91" fmla="*/ 5946 w 10000"/>
              <a:gd name="connsiteY91" fmla="*/ 348 h 10000"/>
              <a:gd name="connsiteX92" fmla="*/ 5746 w 10000"/>
              <a:gd name="connsiteY92" fmla="*/ 402 h 10000"/>
              <a:gd name="connsiteX93" fmla="*/ 5559 w 10000"/>
              <a:gd name="connsiteY93" fmla="*/ 455 h 10000"/>
              <a:gd name="connsiteX94" fmla="*/ 5380 w 10000"/>
              <a:gd name="connsiteY94" fmla="*/ 500 h 10000"/>
              <a:gd name="connsiteX95" fmla="*/ 5214 w 10000"/>
              <a:gd name="connsiteY95" fmla="*/ 538 h 10000"/>
              <a:gd name="connsiteX96" fmla="*/ 5069 w 10000"/>
              <a:gd name="connsiteY96" fmla="*/ 583 h 10000"/>
              <a:gd name="connsiteX97" fmla="*/ 4952 w 10000"/>
              <a:gd name="connsiteY97" fmla="*/ 621 h 10000"/>
              <a:gd name="connsiteX98" fmla="*/ 4862 w 10000"/>
              <a:gd name="connsiteY98" fmla="*/ 644 h 10000"/>
              <a:gd name="connsiteX99" fmla="*/ 4786 w 10000"/>
              <a:gd name="connsiteY99" fmla="*/ 674 h 10000"/>
              <a:gd name="connsiteX100" fmla="*/ 4696 w 10000"/>
              <a:gd name="connsiteY100" fmla="*/ 697 h 10000"/>
              <a:gd name="connsiteX101" fmla="*/ 4593 w 10000"/>
              <a:gd name="connsiteY101" fmla="*/ 735 h 10000"/>
              <a:gd name="connsiteX102" fmla="*/ 4489 w 10000"/>
              <a:gd name="connsiteY102" fmla="*/ 765 h 10000"/>
              <a:gd name="connsiteX103" fmla="*/ 4372 w 10000"/>
              <a:gd name="connsiteY103" fmla="*/ 803 h 10000"/>
              <a:gd name="connsiteX104" fmla="*/ 4254 w 10000"/>
              <a:gd name="connsiteY104" fmla="*/ 848 h 10000"/>
              <a:gd name="connsiteX105" fmla="*/ 4123 w 10000"/>
              <a:gd name="connsiteY105" fmla="*/ 886 h 10000"/>
              <a:gd name="connsiteX106" fmla="*/ 3999 w 10000"/>
              <a:gd name="connsiteY106" fmla="*/ 932 h 10000"/>
              <a:gd name="connsiteX107" fmla="*/ 3860 w 10000"/>
              <a:gd name="connsiteY107" fmla="*/ 985 h 10000"/>
              <a:gd name="connsiteX108" fmla="*/ 3729 w 10000"/>
              <a:gd name="connsiteY108" fmla="*/ 1030 h 10000"/>
              <a:gd name="connsiteX109" fmla="*/ 3591 w 10000"/>
              <a:gd name="connsiteY109" fmla="*/ 1091 h 10000"/>
              <a:gd name="connsiteX110" fmla="*/ 3460 w 10000"/>
              <a:gd name="connsiteY110" fmla="*/ 1144 h 10000"/>
              <a:gd name="connsiteX111" fmla="*/ 3329 w 10000"/>
              <a:gd name="connsiteY111" fmla="*/ 1205 h 10000"/>
              <a:gd name="connsiteX112" fmla="*/ 3198 w 10000"/>
              <a:gd name="connsiteY112" fmla="*/ 1265 h 10000"/>
              <a:gd name="connsiteX113" fmla="*/ 3073 w 10000"/>
              <a:gd name="connsiteY113" fmla="*/ 1326 h 10000"/>
              <a:gd name="connsiteX114" fmla="*/ 2956 w 10000"/>
              <a:gd name="connsiteY114" fmla="*/ 1394 h 10000"/>
              <a:gd name="connsiteX115" fmla="*/ 2742 w 10000"/>
              <a:gd name="connsiteY115" fmla="*/ 1515 h 10000"/>
              <a:gd name="connsiteX116" fmla="*/ 2541 w 10000"/>
              <a:gd name="connsiteY116" fmla="*/ 1644 h 10000"/>
              <a:gd name="connsiteX117" fmla="*/ 2376 w 10000"/>
              <a:gd name="connsiteY117" fmla="*/ 1742 h 10000"/>
              <a:gd name="connsiteX118" fmla="*/ 2217 w 10000"/>
              <a:gd name="connsiteY118" fmla="*/ 1848 h 10000"/>
              <a:gd name="connsiteX119" fmla="*/ 2079 w 10000"/>
              <a:gd name="connsiteY119" fmla="*/ 1939 h 10000"/>
              <a:gd name="connsiteX120" fmla="*/ 1968 w 10000"/>
              <a:gd name="connsiteY120" fmla="*/ 2023 h 10000"/>
              <a:gd name="connsiteX121" fmla="*/ 1865 w 10000"/>
              <a:gd name="connsiteY121" fmla="*/ 2106 h 10000"/>
              <a:gd name="connsiteX122" fmla="*/ 1789 w 10000"/>
              <a:gd name="connsiteY122" fmla="*/ 2182 h 10000"/>
              <a:gd name="connsiteX123" fmla="*/ 1706 w 10000"/>
              <a:gd name="connsiteY123" fmla="*/ 2250 h 10000"/>
              <a:gd name="connsiteX124" fmla="*/ 1630 w 10000"/>
              <a:gd name="connsiteY124" fmla="*/ 2311 h 10000"/>
              <a:gd name="connsiteX125" fmla="*/ 1547 w 10000"/>
              <a:gd name="connsiteY125" fmla="*/ 2364 h 10000"/>
              <a:gd name="connsiteX126" fmla="*/ 1471 w 10000"/>
              <a:gd name="connsiteY126" fmla="*/ 2409 h 10000"/>
              <a:gd name="connsiteX127" fmla="*/ 1395 w 10000"/>
              <a:gd name="connsiteY127" fmla="*/ 2447 h 10000"/>
              <a:gd name="connsiteX128" fmla="*/ 1340 w 10000"/>
              <a:gd name="connsiteY128" fmla="*/ 2470 h 10000"/>
              <a:gd name="connsiteX129" fmla="*/ 1312 w 10000"/>
              <a:gd name="connsiteY129" fmla="*/ 2485 h 10000"/>
              <a:gd name="connsiteX130" fmla="*/ 1291 w 10000"/>
              <a:gd name="connsiteY13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047 w 10000"/>
              <a:gd name="connsiteY66" fmla="*/ 273 h 10000"/>
              <a:gd name="connsiteX67" fmla="*/ 8999 w 10000"/>
              <a:gd name="connsiteY67" fmla="*/ 250 h 10000"/>
              <a:gd name="connsiteX68" fmla="*/ 8847 w 10000"/>
              <a:gd name="connsiteY68" fmla="*/ 197 h 10000"/>
              <a:gd name="connsiteX69" fmla="*/ 8757 w 10000"/>
              <a:gd name="connsiteY69" fmla="*/ 182 h 10000"/>
              <a:gd name="connsiteX70" fmla="*/ 8653 w 10000"/>
              <a:gd name="connsiteY70" fmla="*/ 159 h 10000"/>
              <a:gd name="connsiteX71" fmla="*/ 8529 w 10000"/>
              <a:gd name="connsiteY71" fmla="*/ 129 h 10000"/>
              <a:gd name="connsiteX72" fmla="*/ 8412 w 10000"/>
              <a:gd name="connsiteY72" fmla="*/ 106 h 10000"/>
              <a:gd name="connsiteX73" fmla="*/ 8287 w 10000"/>
              <a:gd name="connsiteY73" fmla="*/ 83 h 10000"/>
              <a:gd name="connsiteX74" fmla="*/ 8149 w 10000"/>
              <a:gd name="connsiteY74" fmla="*/ 61 h 10000"/>
              <a:gd name="connsiteX75" fmla="*/ 8025 w 10000"/>
              <a:gd name="connsiteY75" fmla="*/ 45 h 10000"/>
              <a:gd name="connsiteX76" fmla="*/ 7901 w 10000"/>
              <a:gd name="connsiteY76" fmla="*/ 23 h 10000"/>
              <a:gd name="connsiteX77" fmla="*/ 7783 w 10000"/>
              <a:gd name="connsiteY77" fmla="*/ 15 h 10000"/>
              <a:gd name="connsiteX78" fmla="*/ 7673 w 10000"/>
              <a:gd name="connsiteY78" fmla="*/ 8 h 10000"/>
              <a:gd name="connsiteX79" fmla="*/ 7569 w 10000"/>
              <a:gd name="connsiteY79" fmla="*/ 0 h 10000"/>
              <a:gd name="connsiteX80" fmla="*/ 7472 w 10000"/>
              <a:gd name="connsiteY80" fmla="*/ 0 h 10000"/>
              <a:gd name="connsiteX81" fmla="*/ 7403 w 10000"/>
              <a:gd name="connsiteY81" fmla="*/ 8 h 10000"/>
              <a:gd name="connsiteX82" fmla="*/ 7320 w 10000"/>
              <a:gd name="connsiteY82" fmla="*/ 15 h 10000"/>
              <a:gd name="connsiteX83" fmla="*/ 7203 w 10000"/>
              <a:gd name="connsiteY83" fmla="*/ 45 h 10000"/>
              <a:gd name="connsiteX84" fmla="*/ 7065 w 10000"/>
              <a:gd name="connsiteY84" fmla="*/ 68 h 10000"/>
              <a:gd name="connsiteX85" fmla="*/ 6906 w 10000"/>
              <a:gd name="connsiteY85" fmla="*/ 106 h 10000"/>
              <a:gd name="connsiteX86" fmla="*/ 6733 w 10000"/>
              <a:gd name="connsiteY86" fmla="*/ 144 h 10000"/>
              <a:gd name="connsiteX87" fmla="*/ 6540 w 10000"/>
              <a:gd name="connsiteY87" fmla="*/ 189 h 10000"/>
              <a:gd name="connsiteX88" fmla="*/ 6354 w 10000"/>
              <a:gd name="connsiteY88" fmla="*/ 242 h 10000"/>
              <a:gd name="connsiteX89" fmla="*/ 6146 w 10000"/>
              <a:gd name="connsiteY89" fmla="*/ 295 h 10000"/>
              <a:gd name="connsiteX90" fmla="*/ 5946 w 10000"/>
              <a:gd name="connsiteY90" fmla="*/ 348 h 10000"/>
              <a:gd name="connsiteX91" fmla="*/ 5746 w 10000"/>
              <a:gd name="connsiteY91" fmla="*/ 402 h 10000"/>
              <a:gd name="connsiteX92" fmla="*/ 5559 w 10000"/>
              <a:gd name="connsiteY92" fmla="*/ 455 h 10000"/>
              <a:gd name="connsiteX93" fmla="*/ 5380 w 10000"/>
              <a:gd name="connsiteY93" fmla="*/ 500 h 10000"/>
              <a:gd name="connsiteX94" fmla="*/ 5214 w 10000"/>
              <a:gd name="connsiteY94" fmla="*/ 538 h 10000"/>
              <a:gd name="connsiteX95" fmla="*/ 5069 w 10000"/>
              <a:gd name="connsiteY95" fmla="*/ 583 h 10000"/>
              <a:gd name="connsiteX96" fmla="*/ 4952 w 10000"/>
              <a:gd name="connsiteY96" fmla="*/ 621 h 10000"/>
              <a:gd name="connsiteX97" fmla="*/ 4862 w 10000"/>
              <a:gd name="connsiteY97" fmla="*/ 644 h 10000"/>
              <a:gd name="connsiteX98" fmla="*/ 4786 w 10000"/>
              <a:gd name="connsiteY98" fmla="*/ 674 h 10000"/>
              <a:gd name="connsiteX99" fmla="*/ 4696 w 10000"/>
              <a:gd name="connsiteY99" fmla="*/ 697 h 10000"/>
              <a:gd name="connsiteX100" fmla="*/ 4593 w 10000"/>
              <a:gd name="connsiteY100" fmla="*/ 735 h 10000"/>
              <a:gd name="connsiteX101" fmla="*/ 4489 w 10000"/>
              <a:gd name="connsiteY101" fmla="*/ 765 h 10000"/>
              <a:gd name="connsiteX102" fmla="*/ 4372 w 10000"/>
              <a:gd name="connsiteY102" fmla="*/ 803 h 10000"/>
              <a:gd name="connsiteX103" fmla="*/ 4254 w 10000"/>
              <a:gd name="connsiteY103" fmla="*/ 848 h 10000"/>
              <a:gd name="connsiteX104" fmla="*/ 4123 w 10000"/>
              <a:gd name="connsiteY104" fmla="*/ 886 h 10000"/>
              <a:gd name="connsiteX105" fmla="*/ 3999 w 10000"/>
              <a:gd name="connsiteY105" fmla="*/ 932 h 10000"/>
              <a:gd name="connsiteX106" fmla="*/ 3860 w 10000"/>
              <a:gd name="connsiteY106" fmla="*/ 985 h 10000"/>
              <a:gd name="connsiteX107" fmla="*/ 3729 w 10000"/>
              <a:gd name="connsiteY107" fmla="*/ 1030 h 10000"/>
              <a:gd name="connsiteX108" fmla="*/ 3591 w 10000"/>
              <a:gd name="connsiteY108" fmla="*/ 1091 h 10000"/>
              <a:gd name="connsiteX109" fmla="*/ 3460 w 10000"/>
              <a:gd name="connsiteY109" fmla="*/ 1144 h 10000"/>
              <a:gd name="connsiteX110" fmla="*/ 3329 w 10000"/>
              <a:gd name="connsiteY110" fmla="*/ 1205 h 10000"/>
              <a:gd name="connsiteX111" fmla="*/ 3198 w 10000"/>
              <a:gd name="connsiteY111" fmla="*/ 1265 h 10000"/>
              <a:gd name="connsiteX112" fmla="*/ 3073 w 10000"/>
              <a:gd name="connsiteY112" fmla="*/ 1326 h 10000"/>
              <a:gd name="connsiteX113" fmla="*/ 2956 w 10000"/>
              <a:gd name="connsiteY113" fmla="*/ 1394 h 10000"/>
              <a:gd name="connsiteX114" fmla="*/ 2742 w 10000"/>
              <a:gd name="connsiteY114" fmla="*/ 1515 h 10000"/>
              <a:gd name="connsiteX115" fmla="*/ 2541 w 10000"/>
              <a:gd name="connsiteY115" fmla="*/ 1644 h 10000"/>
              <a:gd name="connsiteX116" fmla="*/ 2376 w 10000"/>
              <a:gd name="connsiteY116" fmla="*/ 1742 h 10000"/>
              <a:gd name="connsiteX117" fmla="*/ 2217 w 10000"/>
              <a:gd name="connsiteY117" fmla="*/ 1848 h 10000"/>
              <a:gd name="connsiteX118" fmla="*/ 2079 w 10000"/>
              <a:gd name="connsiteY118" fmla="*/ 1939 h 10000"/>
              <a:gd name="connsiteX119" fmla="*/ 1968 w 10000"/>
              <a:gd name="connsiteY119" fmla="*/ 2023 h 10000"/>
              <a:gd name="connsiteX120" fmla="*/ 1865 w 10000"/>
              <a:gd name="connsiteY120" fmla="*/ 2106 h 10000"/>
              <a:gd name="connsiteX121" fmla="*/ 1789 w 10000"/>
              <a:gd name="connsiteY121" fmla="*/ 2182 h 10000"/>
              <a:gd name="connsiteX122" fmla="*/ 1706 w 10000"/>
              <a:gd name="connsiteY122" fmla="*/ 2250 h 10000"/>
              <a:gd name="connsiteX123" fmla="*/ 1630 w 10000"/>
              <a:gd name="connsiteY123" fmla="*/ 2311 h 10000"/>
              <a:gd name="connsiteX124" fmla="*/ 1547 w 10000"/>
              <a:gd name="connsiteY124" fmla="*/ 2364 h 10000"/>
              <a:gd name="connsiteX125" fmla="*/ 1471 w 10000"/>
              <a:gd name="connsiteY125" fmla="*/ 2409 h 10000"/>
              <a:gd name="connsiteX126" fmla="*/ 1395 w 10000"/>
              <a:gd name="connsiteY126" fmla="*/ 2447 h 10000"/>
              <a:gd name="connsiteX127" fmla="*/ 1340 w 10000"/>
              <a:gd name="connsiteY127" fmla="*/ 2470 h 10000"/>
              <a:gd name="connsiteX128" fmla="*/ 1312 w 10000"/>
              <a:gd name="connsiteY128" fmla="*/ 2485 h 10000"/>
              <a:gd name="connsiteX129" fmla="*/ 1291 w 10000"/>
              <a:gd name="connsiteY129" fmla="*/ 2492 h 10000"/>
              <a:gd name="connsiteX0" fmla="*/ 1291 w 10000"/>
              <a:gd name="connsiteY0" fmla="*/ 3028 h 10536"/>
              <a:gd name="connsiteX1" fmla="*/ 456 w 10000"/>
              <a:gd name="connsiteY1" fmla="*/ 3354 h 10536"/>
              <a:gd name="connsiteX2" fmla="*/ 0 w 10000"/>
              <a:gd name="connsiteY2" fmla="*/ 3801 h 10536"/>
              <a:gd name="connsiteX3" fmla="*/ 7 w 10000"/>
              <a:gd name="connsiteY3" fmla="*/ 4059 h 10536"/>
              <a:gd name="connsiteX4" fmla="*/ 594 w 10000"/>
              <a:gd name="connsiteY4" fmla="*/ 4347 h 10536"/>
              <a:gd name="connsiteX5" fmla="*/ 635 w 10000"/>
              <a:gd name="connsiteY5" fmla="*/ 4369 h 10536"/>
              <a:gd name="connsiteX6" fmla="*/ 739 w 10000"/>
              <a:gd name="connsiteY6" fmla="*/ 4400 h 10536"/>
              <a:gd name="connsiteX7" fmla="*/ 891 w 10000"/>
              <a:gd name="connsiteY7" fmla="*/ 4453 h 10536"/>
              <a:gd name="connsiteX8" fmla="*/ 1064 w 10000"/>
              <a:gd name="connsiteY8" fmla="*/ 4513 h 10536"/>
              <a:gd name="connsiteX9" fmla="*/ 1236 w 10000"/>
              <a:gd name="connsiteY9" fmla="*/ 4589 h 10536"/>
              <a:gd name="connsiteX10" fmla="*/ 1727 w 10000"/>
              <a:gd name="connsiteY10" fmla="*/ 5369 h 10536"/>
              <a:gd name="connsiteX11" fmla="*/ 1812 w 10000"/>
              <a:gd name="connsiteY11" fmla="*/ 6103 h 10536"/>
              <a:gd name="connsiteX12" fmla="*/ 2744 w 10000"/>
              <a:gd name="connsiteY12" fmla="*/ 10322 h 10536"/>
              <a:gd name="connsiteX13" fmla="*/ 3253 w 10000"/>
              <a:gd name="connsiteY13" fmla="*/ 9998 h 10536"/>
              <a:gd name="connsiteX14" fmla="*/ 3363 w 10000"/>
              <a:gd name="connsiteY14" fmla="*/ 10134 h 10536"/>
              <a:gd name="connsiteX15" fmla="*/ 3481 w 10000"/>
              <a:gd name="connsiteY15" fmla="*/ 10248 h 10536"/>
              <a:gd name="connsiteX16" fmla="*/ 3591 w 10000"/>
              <a:gd name="connsiteY16" fmla="*/ 10331 h 10536"/>
              <a:gd name="connsiteX17" fmla="*/ 3702 w 10000"/>
              <a:gd name="connsiteY17" fmla="*/ 10400 h 10536"/>
              <a:gd name="connsiteX18" fmla="*/ 3805 w 10000"/>
              <a:gd name="connsiteY18" fmla="*/ 10445 h 10536"/>
              <a:gd name="connsiteX19" fmla="*/ 3916 w 10000"/>
              <a:gd name="connsiteY19" fmla="*/ 10475 h 10536"/>
              <a:gd name="connsiteX20" fmla="*/ 4019 w 10000"/>
              <a:gd name="connsiteY20" fmla="*/ 10506 h 10536"/>
              <a:gd name="connsiteX21" fmla="*/ 4130 w 10000"/>
              <a:gd name="connsiteY21" fmla="*/ 10513 h 10536"/>
              <a:gd name="connsiteX22" fmla="*/ 4254 w 10000"/>
              <a:gd name="connsiteY22" fmla="*/ 10528 h 10536"/>
              <a:gd name="connsiteX23" fmla="*/ 4330 w 10000"/>
              <a:gd name="connsiteY23" fmla="*/ 10536 h 10536"/>
              <a:gd name="connsiteX24" fmla="*/ 4434 w 10000"/>
              <a:gd name="connsiteY24" fmla="*/ 10528 h 10536"/>
              <a:gd name="connsiteX25" fmla="*/ 4572 w 10000"/>
              <a:gd name="connsiteY25" fmla="*/ 10521 h 10536"/>
              <a:gd name="connsiteX26" fmla="*/ 4731 w 10000"/>
              <a:gd name="connsiteY26" fmla="*/ 10513 h 10536"/>
              <a:gd name="connsiteX27" fmla="*/ 4903 w 10000"/>
              <a:gd name="connsiteY27" fmla="*/ 10498 h 10536"/>
              <a:gd name="connsiteX28" fmla="*/ 5097 w 10000"/>
              <a:gd name="connsiteY28" fmla="*/ 10468 h 10536"/>
              <a:gd name="connsiteX29" fmla="*/ 5297 w 10000"/>
              <a:gd name="connsiteY29" fmla="*/ 10453 h 10536"/>
              <a:gd name="connsiteX30" fmla="*/ 5490 w 10000"/>
              <a:gd name="connsiteY30" fmla="*/ 10422 h 10536"/>
              <a:gd name="connsiteX31" fmla="*/ 5691 w 10000"/>
              <a:gd name="connsiteY31" fmla="*/ 10400 h 10536"/>
              <a:gd name="connsiteX32" fmla="*/ 5891 w 10000"/>
              <a:gd name="connsiteY32" fmla="*/ 10377 h 10536"/>
              <a:gd name="connsiteX33" fmla="*/ 6070 w 10000"/>
              <a:gd name="connsiteY33" fmla="*/ 10347 h 10536"/>
              <a:gd name="connsiteX34" fmla="*/ 6236 w 10000"/>
              <a:gd name="connsiteY34" fmla="*/ 10331 h 10536"/>
              <a:gd name="connsiteX35" fmla="*/ 6374 w 10000"/>
              <a:gd name="connsiteY35" fmla="*/ 10301 h 10536"/>
              <a:gd name="connsiteX36" fmla="*/ 6499 w 10000"/>
              <a:gd name="connsiteY36" fmla="*/ 10286 h 10536"/>
              <a:gd name="connsiteX37" fmla="*/ 6581 w 10000"/>
              <a:gd name="connsiteY37" fmla="*/ 10278 h 10536"/>
              <a:gd name="connsiteX38" fmla="*/ 6637 w 10000"/>
              <a:gd name="connsiteY38" fmla="*/ 10271 h 10536"/>
              <a:gd name="connsiteX39" fmla="*/ 6692 w 10000"/>
              <a:gd name="connsiteY39" fmla="*/ 10263 h 10536"/>
              <a:gd name="connsiteX40" fmla="*/ 6789 w 10000"/>
              <a:gd name="connsiteY40" fmla="*/ 10225 h 10536"/>
              <a:gd name="connsiteX41" fmla="*/ 6920 w 10000"/>
              <a:gd name="connsiteY41" fmla="*/ 10180 h 10536"/>
              <a:gd name="connsiteX42" fmla="*/ 7079 w 10000"/>
              <a:gd name="connsiteY42" fmla="*/ 10119 h 10536"/>
              <a:gd name="connsiteX43" fmla="*/ 7258 w 10000"/>
              <a:gd name="connsiteY43" fmla="*/ 10051 h 10536"/>
              <a:gd name="connsiteX44" fmla="*/ 7465 w 10000"/>
              <a:gd name="connsiteY44" fmla="*/ 9983 h 10536"/>
              <a:gd name="connsiteX45" fmla="*/ 7673 w 10000"/>
              <a:gd name="connsiteY45" fmla="*/ 9892 h 10536"/>
              <a:gd name="connsiteX46" fmla="*/ 7894 w 10000"/>
              <a:gd name="connsiteY46" fmla="*/ 9809 h 10536"/>
              <a:gd name="connsiteX47" fmla="*/ 8108 w 10000"/>
              <a:gd name="connsiteY47" fmla="*/ 9725 h 10536"/>
              <a:gd name="connsiteX48" fmla="*/ 8322 w 10000"/>
              <a:gd name="connsiteY48" fmla="*/ 9642 h 10536"/>
              <a:gd name="connsiteX49" fmla="*/ 8522 w 10000"/>
              <a:gd name="connsiteY49" fmla="*/ 9551 h 10536"/>
              <a:gd name="connsiteX50" fmla="*/ 8709 w 10000"/>
              <a:gd name="connsiteY50" fmla="*/ 9475 h 10536"/>
              <a:gd name="connsiteX51" fmla="*/ 8867 w 10000"/>
              <a:gd name="connsiteY51" fmla="*/ 9415 h 10536"/>
              <a:gd name="connsiteX52" fmla="*/ 8999 w 10000"/>
              <a:gd name="connsiteY52" fmla="*/ 9354 h 10536"/>
              <a:gd name="connsiteX53" fmla="*/ 9095 w 10000"/>
              <a:gd name="connsiteY53" fmla="*/ 9309 h 10536"/>
              <a:gd name="connsiteX54" fmla="*/ 9151 w 10000"/>
              <a:gd name="connsiteY54" fmla="*/ 9271 h 10536"/>
              <a:gd name="connsiteX55" fmla="*/ 9240 w 10000"/>
              <a:gd name="connsiteY55" fmla="*/ 9210 h 10536"/>
              <a:gd name="connsiteX56" fmla="*/ 9351 w 10000"/>
              <a:gd name="connsiteY56" fmla="*/ 9119 h 10536"/>
              <a:gd name="connsiteX57" fmla="*/ 9475 w 10000"/>
              <a:gd name="connsiteY57" fmla="*/ 9006 h 10536"/>
              <a:gd name="connsiteX58" fmla="*/ 9606 w 10000"/>
              <a:gd name="connsiteY58" fmla="*/ 8892 h 10536"/>
              <a:gd name="connsiteX59" fmla="*/ 9724 w 10000"/>
              <a:gd name="connsiteY59" fmla="*/ 8786 h 10536"/>
              <a:gd name="connsiteX60" fmla="*/ 9827 w 10000"/>
              <a:gd name="connsiteY60" fmla="*/ 8688 h 10536"/>
              <a:gd name="connsiteX61" fmla="*/ 9896 w 10000"/>
              <a:gd name="connsiteY61" fmla="*/ 8627 h 10536"/>
              <a:gd name="connsiteX62" fmla="*/ 9924 w 10000"/>
              <a:gd name="connsiteY62" fmla="*/ 8604 h 10536"/>
              <a:gd name="connsiteX63" fmla="*/ 10000 w 10000"/>
              <a:gd name="connsiteY63" fmla="*/ 7581 h 10536"/>
              <a:gd name="connsiteX64" fmla="*/ 9979 w 10000"/>
              <a:gd name="connsiteY64" fmla="*/ 6960 h 10536"/>
              <a:gd name="connsiteX65" fmla="*/ 9917 w 10000"/>
              <a:gd name="connsiteY65" fmla="*/ 5589 h 10536"/>
              <a:gd name="connsiteX66" fmla="*/ 9047 w 10000"/>
              <a:gd name="connsiteY66" fmla="*/ 809 h 10536"/>
              <a:gd name="connsiteX67" fmla="*/ 8847 w 10000"/>
              <a:gd name="connsiteY67" fmla="*/ 733 h 10536"/>
              <a:gd name="connsiteX68" fmla="*/ 8757 w 10000"/>
              <a:gd name="connsiteY68" fmla="*/ 718 h 10536"/>
              <a:gd name="connsiteX69" fmla="*/ 8653 w 10000"/>
              <a:gd name="connsiteY69" fmla="*/ 695 h 10536"/>
              <a:gd name="connsiteX70" fmla="*/ 8529 w 10000"/>
              <a:gd name="connsiteY70" fmla="*/ 665 h 10536"/>
              <a:gd name="connsiteX71" fmla="*/ 8412 w 10000"/>
              <a:gd name="connsiteY71" fmla="*/ 642 h 10536"/>
              <a:gd name="connsiteX72" fmla="*/ 8287 w 10000"/>
              <a:gd name="connsiteY72" fmla="*/ 619 h 10536"/>
              <a:gd name="connsiteX73" fmla="*/ 8149 w 10000"/>
              <a:gd name="connsiteY73" fmla="*/ 597 h 10536"/>
              <a:gd name="connsiteX74" fmla="*/ 8025 w 10000"/>
              <a:gd name="connsiteY74" fmla="*/ 581 h 10536"/>
              <a:gd name="connsiteX75" fmla="*/ 7901 w 10000"/>
              <a:gd name="connsiteY75" fmla="*/ 559 h 10536"/>
              <a:gd name="connsiteX76" fmla="*/ 7783 w 10000"/>
              <a:gd name="connsiteY76" fmla="*/ 551 h 10536"/>
              <a:gd name="connsiteX77" fmla="*/ 7673 w 10000"/>
              <a:gd name="connsiteY77" fmla="*/ 544 h 10536"/>
              <a:gd name="connsiteX78" fmla="*/ 7569 w 10000"/>
              <a:gd name="connsiteY78" fmla="*/ 536 h 10536"/>
              <a:gd name="connsiteX79" fmla="*/ 7472 w 10000"/>
              <a:gd name="connsiteY79" fmla="*/ 536 h 10536"/>
              <a:gd name="connsiteX80" fmla="*/ 7403 w 10000"/>
              <a:gd name="connsiteY80" fmla="*/ 544 h 10536"/>
              <a:gd name="connsiteX81" fmla="*/ 7320 w 10000"/>
              <a:gd name="connsiteY81" fmla="*/ 551 h 10536"/>
              <a:gd name="connsiteX82" fmla="*/ 7203 w 10000"/>
              <a:gd name="connsiteY82" fmla="*/ 581 h 10536"/>
              <a:gd name="connsiteX83" fmla="*/ 7065 w 10000"/>
              <a:gd name="connsiteY83" fmla="*/ 604 h 10536"/>
              <a:gd name="connsiteX84" fmla="*/ 6906 w 10000"/>
              <a:gd name="connsiteY84" fmla="*/ 642 h 10536"/>
              <a:gd name="connsiteX85" fmla="*/ 6733 w 10000"/>
              <a:gd name="connsiteY85" fmla="*/ 680 h 10536"/>
              <a:gd name="connsiteX86" fmla="*/ 6540 w 10000"/>
              <a:gd name="connsiteY86" fmla="*/ 725 h 10536"/>
              <a:gd name="connsiteX87" fmla="*/ 6354 w 10000"/>
              <a:gd name="connsiteY87" fmla="*/ 778 h 10536"/>
              <a:gd name="connsiteX88" fmla="*/ 6146 w 10000"/>
              <a:gd name="connsiteY88" fmla="*/ 831 h 10536"/>
              <a:gd name="connsiteX89" fmla="*/ 5946 w 10000"/>
              <a:gd name="connsiteY89" fmla="*/ 884 h 10536"/>
              <a:gd name="connsiteX90" fmla="*/ 5746 w 10000"/>
              <a:gd name="connsiteY90" fmla="*/ 938 h 10536"/>
              <a:gd name="connsiteX91" fmla="*/ 5559 w 10000"/>
              <a:gd name="connsiteY91" fmla="*/ 991 h 10536"/>
              <a:gd name="connsiteX92" fmla="*/ 5380 w 10000"/>
              <a:gd name="connsiteY92" fmla="*/ 1036 h 10536"/>
              <a:gd name="connsiteX93" fmla="*/ 5214 w 10000"/>
              <a:gd name="connsiteY93" fmla="*/ 1074 h 10536"/>
              <a:gd name="connsiteX94" fmla="*/ 5069 w 10000"/>
              <a:gd name="connsiteY94" fmla="*/ 1119 h 10536"/>
              <a:gd name="connsiteX95" fmla="*/ 4952 w 10000"/>
              <a:gd name="connsiteY95" fmla="*/ 1157 h 10536"/>
              <a:gd name="connsiteX96" fmla="*/ 4862 w 10000"/>
              <a:gd name="connsiteY96" fmla="*/ 1180 h 10536"/>
              <a:gd name="connsiteX97" fmla="*/ 4786 w 10000"/>
              <a:gd name="connsiteY97" fmla="*/ 1210 h 10536"/>
              <a:gd name="connsiteX98" fmla="*/ 4696 w 10000"/>
              <a:gd name="connsiteY98" fmla="*/ 1233 h 10536"/>
              <a:gd name="connsiteX99" fmla="*/ 4593 w 10000"/>
              <a:gd name="connsiteY99" fmla="*/ 1271 h 10536"/>
              <a:gd name="connsiteX100" fmla="*/ 4489 w 10000"/>
              <a:gd name="connsiteY100" fmla="*/ 1301 h 10536"/>
              <a:gd name="connsiteX101" fmla="*/ 4372 w 10000"/>
              <a:gd name="connsiteY101" fmla="*/ 1339 h 10536"/>
              <a:gd name="connsiteX102" fmla="*/ 4254 w 10000"/>
              <a:gd name="connsiteY102" fmla="*/ 1384 h 10536"/>
              <a:gd name="connsiteX103" fmla="*/ 4123 w 10000"/>
              <a:gd name="connsiteY103" fmla="*/ 1422 h 10536"/>
              <a:gd name="connsiteX104" fmla="*/ 3999 w 10000"/>
              <a:gd name="connsiteY104" fmla="*/ 1468 h 10536"/>
              <a:gd name="connsiteX105" fmla="*/ 3860 w 10000"/>
              <a:gd name="connsiteY105" fmla="*/ 1521 h 10536"/>
              <a:gd name="connsiteX106" fmla="*/ 3729 w 10000"/>
              <a:gd name="connsiteY106" fmla="*/ 1566 h 10536"/>
              <a:gd name="connsiteX107" fmla="*/ 3591 w 10000"/>
              <a:gd name="connsiteY107" fmla="*/ 1627 h 10536"/>
              <a:gd name="connsiteX108" fmla="*/ 3460 w 10000"/>
              <a:gd name="connsiteY108" fmla="*/ 1680 h 10536"/>
              <a:gd name="connsiteX109" fmla="*/ 3329 w 10000"/>
              <a:gd name="connsiteY109" fmla="*/ 1741 h 10536"/>
              <a:gd name="connsiteX110" fmla="*/ 3198 w 10000"/>
              <a:gd name="connsiteY110" fmla="*/ 1801 h 10536"/>
              <a:gd name="connsiteX111" fmla="*/ 3073 w 10000"/>
              <a:gd name="connsiteY111" fmla="*/ 1862 h 10536"/>
              <a:gd name="connsiteX112" fmla="*/ 2956 w 10000"/>
              <a:gd name="connsiteY112" fmla="*/ 1930 h 10536"/>
              <a:gd name="connsiteX113" fmla="*/ 2742 w 10000"/>
              <a:gd name="connsiteY113" fmla="*/ 2051 h 10536"/>
              <a:gd name="connsiteX114" fmla="*/ 2541 w 10000"/>
              <a:gd name="connsiteY114" fmla="*/ 2180 h 10536"/>
              <a:gd name="connsiteX115" fmla="*/ 2376 w 10000"/>
              <a:gd name="connsiteY115" fmla="*/ 2278 h 10536"/>
              <a:gd name="connsiteX116" fmla="*/ 2217 w 10000"/>
              <a:gd name="connsiteY116" fmla="*/ 2384 h 10536"/>
              <a:gd name="connsiteX117" fmla="*/ 2079 w 10000"/>
              <a:gd name="connsiteY117" fmla="*/ 2475 h 10536"/>
              <a:gd name="connsiteX118" fmla="*/ 1968 w 10000"/>
              <a:gd name="connsiteY118" fmla="*/ 2559 h 10536"/>
              <a:gd name="connsiteX119" fmla="*/ 1865 w 10000"/>
              <a:gd name="connsiteY119" fmla="*/ 2642 h 10536"/>
              <a:gd name="connsiteX120" fmla="*/ 1789 w 10000"/>
              <a:gd name="connsiteY120" fmla="*/ 2718 h 10536"/>
              <a:gd name="connsiteX121" fmla="*/ 1706 w 10000"/>
              <a:gd name="connsiteY121" fmla="*/ 2786 h 10536"/>
              <a:gd name="connsiteX122" fmla="*/ 1630 w 10000"/>
              <a:gd name="connsiteY122" fmla="*/ 2847 h 10536"/>
              <a:gd name="connsiteX123" fmla="*/ 1547 w 10000"/>
              <a:gd name="connsiteY123" fmla="*/ 2900 h 10536"/>
              <a:gd name="connsiteX124" fmla="*/ 1471 w 10000"/>
              <a:gd name="connsiteY124" fmla="*/ 2945 h 10536"/>
              <a:gd name="connsiteX125" fmla="*/ 1395 w 10000"/>
              <a:gd name="connsiteY125" fmla="*/ 2983 h 10536"/>
              <a:gd name="connsiteX126" fmla="*/ 1340 w 10000"/>
              <a:gd name="connsiteY126" fmla="*/ 3006 h 10536"/>
              <a:gd name="connsiteX127" fmla="*/ 1312 w 10000"/>
              <a:gd name="connsiteY127" fmla="*/ 3021 h 10536"/>
              <a:gd name="connsiteX128" fmla="*/ 1291 w 10000"/>
              <a:gd name="connsiteY128" fmla="*/ 3028 h 10536"/>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8847 w 10000"/>
              <a:gd name="connsiteY66" fmla="*/ 197 h 10000"/>
              <a:gd name="connsiteX67" fmla="*/ 8757 w 10000"/>
              <a:gd name="connsiteY67" fmla="*/ 182 h 10000"/>
              <a:gd name="connsiteX68" fmla="*/ 8653 w 10000"/>
              <a:gd name="connsiteY68" fmla="*/ 159 h 10000"/>
              <a:gd name="connsiteX69" fmla="*/ 8529 w 10000"/>
              <a:gd name="connsiteY69" fmla="*/ 129 h 10000"/>
              <a:gd name="connsiteX70" fmla="*/ 8412 w 10000"/>
              <a:gd name="connsiteY70" fmla="*/ 106 h 10000"/>
              <a:gd name="connsiteX71" fmla="*/ 8287 w 10000"/>
              <a:gd name="connsiteY71" fmla="*/ 83 h 10000"/>
              <a:gd name="connsiteX72" fmla="*/ 8149 w 10000"/>
              <a:gd name="connsiteY72" fmla="*/ 61 h 10000"/>
              <a:gd name="connsiteX73" fmla="*/ 8025 w 10000"/>
              <a:gd name="connsiteY73" fmla="*/ 45 h 10000"/>
              <a:gd name="connsiteX74" fmla="*/ 7901 w 10000"/>
              <a:gd name="connsiteY74" fmla="*/ 23 h 10000"/>
              <a:gd name="connsiteX75" fmla="*/ 7783 w 10000"/>
              <a:gd name="connsiteY75" fmla="*/ 15 h 10000"/>
              <a:gd name="connsiteX76" fmla="*/ 7673 w 10000"/>
              <a:gd name="connsiteY76" fmla="*/ 8 h 10000"/>
              <a:gd name="connsiteX77" fmla="*/ 7569 w 10000"/>
              <a:gd name="connsiteY77" fmla="*/ 0 h 10000"/>
              <a:gd name="connsiteX78" fmla="*/ 7472 w 10000"/>
              <a:gd name="connsiteY78" fmla="*/ 0 h 10000"/>
              <a:gd name="connsiteX79" fmla="*/ 7403 w 10000"/>
              <a:gd name="connsiteY79" fmla="*/ 8 h 10000"/>
              <a:gd name="connsiteX80" fmla="*/ 7320 w 10000"/>
              <a:gd name="connsiteY80" fmla="*/ 15 h 10000"/>
              <a:gd name="connsiteX81" fmla="*/ 7203 w 10000"/>
              <a:gd name="connsiteY81" fmla="*/ 45 h 10000"/>
              <a:gd name="connsiteX82" fmla="*/ 7065 w 10000"/>
              <a:gd name="connsiteY82" fmla="*/ 68 h 10000"/>
              <a:gd name="connsiteX83" fmla="*/ 6906 w 10000"/>
              <a:gd name="connsiteY83" fmla="*/ 106 h 10000"/>
              <a:gd name="connsiteX84" fmla="*/ 6733 w 10000"/>
              <a:gd name="connsiteY84" fmla="*/ 144 h 10000"/>
              <a:gd name="connsiteX85" fmla="*/ 6540 w 10000"/>
              <a:gd name="connsiteY85" fmla="*/ 189 h 10000"/>
              <a:gd name="connsiteX86" fmla="*/ 6354 w 10000"/>
              <a:gd name="connsiteY86" fmla="*/ 242 h 10000"/>
              <a:gd name="connsiteX87" fmla="*/ 6146 w 10000"/>
              <a:gd name="connsiteY87" fmla="*/ 295 h 10000"/>
              <a:gd name="connsiteX88" fmla="*/ 5946 w 10000"/>
              <a:gd name="connsiteY88" fmla="*/ 348 h 10000"/>
              <a:gd name="connsiteX89" fmla="*/ 5746 w 10000"/>
              <a:gd name="connsiteY89" fmla="*/ 402 h 10000"/>
              <a:gd name="connsiteX90" fmla="*/ 5559 w 10000"/>
              <a:gd name="connsiteY90" fmla="*/ 455 h 10000"/>
              <a:gd name="connsiteX91" fmla="*/ 5380 w 10000"/>
              <a:gd name="connsiteY91" fmla="*/ 500 h 10000"/>
              <a:gd name="connsiteX92" fmla="*/ 5214 w 10000"/>
              <a:gd name="connsiteY92" fmla="*/ 538 h 10000"/>
              <a:gd name="connsiteX93" fmla="*/ 5069 w 10000"/>
              <a:gd name="connsiteY93" fmla="*/ 583 h 10000"/>
              <a:gd name="connsiteX94" fmla="*/ 4952 w 10000"/>
              <a:gd name="connsiteY94" fmla="*/ 621 h 10000"/>
              <a:gd name="connsiteX95" fmla="*/ 4862 w 10000"/>
              <a:gd name="connsiteY95" fmla="*/ 644 h 10000"/>
              <a:gd name="connsiteX96" fmla="*/ 4786 w 10000"/>
              <a:gd name="connsiteY96" fmla="*/ 674 h 10000"/>
              <a:gd name="connsiteX97" fmla="*/ 4696 w 10000"/>
              <a:gd name="connsiteY97" fmla="*/ 697 h 10000"/>
              <a:gd name="connsiteX98" fmla="*/ 4593 w 10000"/>
              <a:gd name="connsiteY98" fmla="*/ 735 h 10000"/>
              <a:gd name="connsiteX99" fmla="*/ 4489 w 10000"/>
              <a:gd name="connsiteY99" fmla="*/ 765 h 10000"/>
              <a:gd name="connsiteX100" fmla="*/ 4372 w 10000"/>
              <a:gd name="connsiteY100" fmla="*/ 803 h 10000"/>
              <a:gd name="connsiteX101" fmla="*/ 4254 w 10000"/>
              <a:gd name="connsiteY101" fmla="*/ 848 h 10000"/>
              <a:gd name="connsiteX102" fmla="*/ 4123 w 10000"/>
              <a:gd name="connsiteY102" fmla="*/ 886 h 10000"/>
              <a:gd name="connsiteX103" fmla="*/ 3999 w 10000"/>
              <a:gd name="connsiteY103" fmla="*/ 932 h 10000"/>
              <a:gd name="connsiteX104" fmla="*/ 3860 w 10000"/>
              <a:gd name="connsiteY104" fmla="*/ 985 h 10000"/>
              <a:gd name="connsiteX105" fmla="*/ 3729 w 10000"/>
              <a:gd name="connsiteY105" fmla="*/ 1030 h 10000"/>
              <a:gd name="connsiteX106" fmla="*/ 3591 w 10000"/>
              <a:gd name="connsiteY106" fmla="*/ 1091 h 10000"/>
              <a:gd name="connsiteX107" fmla="*/ 3460 w 10000"/>
              <a:gd name="connsiteY107" fmla="*/ 1144 h 10000"/>
              <a:gd name="connsiteX108" fmla="*/ 3329 w 10000"/>
              <a:gd name="connsiteY108" fmla="*/ 1205 h 10000"/>
              <a:gd name="connsiteX109" fmla="*/ 3198 w 10000"/>
              <a:gd name="connsiteY109" fmla="*/ 1265 h 10000"/>
              <a:gd name="connsiteX110" fmla="*/ 3073 w 10000"/>
              <a:gd name="connsiteY110" fmla="*/ 1326 h 10000"/>
              <a:gd name="connsiteX111" fmla="*/ 2956 w 10000"/>
              <a:gd name="connsiteY111" fmla="*/ 1394 h 10000"/>
              <a:gd name="connsiteX112" fmla="*/ 2742 w 10000"/>
              <a:gd name="connsiteY112" fmla="*/ 1515 h 10000"/>
              <a:gd name="connsiteX113" fmla="*/ 2541 w 10000"/>
              <a:gd name="connsiteY113" fmla="*/ 1644 h 10000"/>
              <a:gd name="connsiteX114" fmla="*/ 2376 w 10000"/>
              <a:gd name="connsiteY114" fmla="*/ 1742 h 10000"/>
              <a:gd name="connsiteX115" fmla="*/ 2217 w 10000"/>
              <a:gd name="connsiteY115" fmla="*/ 1848 h 10000"/>
              <a:gd name="connsiteX116" fmla="*/ 2079 w 10000"/>
              <a:gd name="connsiteY116" fmla="*/ 1939 h 10000"/>
              <a:gd name="connsiteX117" fmla="*/ 1968 w 10000"/>
              <a:gd name="connsiteY117" fmla="*/ 2023 h 10000"/>
              <a:gd name="connsiteX118" fmla="*/ 1865 w 10000"/>
              <a:gd name="connsiteY118" fmla="*/ 2106 h 10000"/>
              <a:gd name="connsiteX119" fmla="*/ 1789 w 10000"/>
              <a:gd name="connsiteY119" fmla="*/ 2182 h 10000"/>
              <a:gd name="connsiteX120" fmla="*/ 1706 w 10000"/>
              <a:gd name="connsiteY120" fmla="*/ 2250 h 10000"/>
              <a:gd name="connsiteX121" fmla="*/ 1630 w 10000"/>
              <a:gd name="connsiteY121" fmla="*/ 2311 h 10000"/>
              <a:gd name="connsiteX122" fmla="*/ 1547 w 10000"/>
              <a:gd name="connsiteY122" fmla="*/ 2364 h 10000"/>
              <a:gd name="connsiteX123" fmla="*/ 1471 w 10000"/>
              <a:gd name="connsiteY123" fmla="*/ 2409 h 10000"/>
              <a:gd name="connsiteX124" fmla="*/ 1395 w 10000"/>
              <a:gd name="connsiteY124" fmla="*/ 2447 h 10000"/>
              <a:gd name="connsiteX125" fmla="*/ 1340 w 10000"/>
              <a:gd name="connsiteY125" fmla="*/ 2470 h 10000"/>
              <a:gd name="connsiteX126" fmla="*/ 1312 w 10000"/>
              <a:gd name="connsiteY126" fmla="*/ 2485 h 10000"/>
              <a:gd name="connsiteX127" fmla="*/ 1291 w 10000"/>
              <a:gd name="connsiteY127" fmla="*/ 2492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Lst>
            <a:rect l="l" t="t" r="r" b="b"/>
            <a:pathLst>
              <a:path w="10000" h="10000">
                <a:moveTo>
                  <a:pt x="1291" y="2492"/>
                </a:moveTo>
                <a:lnTo>
                  <a:pt x="456" y="2818"/>
                </a:lnTo>
                <a:lnTo>
                  <a:pt x="0" y="3265"/>
                </a:lnTo>
                <a:cubicBezTo>
                  <a:pt x="2" y="3351"/>
                  <a:pt x="5" y="3437"/>
                  <a:pt x="7" y="3523"/>
                </a:cubicBezTo>
                <a:lnTo>
                  <a:pt x="594" y="3811"/>
                </a:lnTo>
                <a:cubicBezTo>
                  <a:pt x="608" y="3818"/>
                  <a:pt x="621" y="3826"/>
                  <a:pt x="635" y="3833"/>
                </a:cubicBezTo>
                <a:cubicBezTo>
                  <a:pt x="670" y="3843"/>
                  <a:pt x="704" y="3854"/>
                  <a:pt x="739" y="3864"/>
                </a:cubicBezTo>
                <a:lnTo>
                  <a:pt x="891" y="3917"/>
                </a:lnTo>
                <a:lnTo>
                  <a:pt x="1064" y="3977"/>
                </a:lnTo>
                <a:lnTo>
                  <a:pt x="1236" y="4053"/>
                </a:lnTo>
                <a:lnTo>
                  <a:pt x="1727" y="4833"/>
                </a:lnTo>
                <a:cubicBezTo>
                  <a:pt x="1787" y="5033"/>
                  <a:pt x="1752" y="5367"/>
                  <a:pt x="1812" y="5567"/>
                </a:cubicBezTo>
                <a:cubicBezTo>
                  <a:pt x="1982" y="6393"/>
                  <a:pt x="2520" y="9114"/>
                  <a:pt x="2744" y="9786"/>
                </a:cubicBezTo>
                <a:cubicBezTo>
                  <a:pt x="2779" y="9844"/>
                  <a:pt x="3218" y="9404"/>
                  <a:pt x="3253" y="9462"/>
                </a:cubicBezTo>
                <a:cubicBezTo>
                  <a:pt x="3290" y="9507"/>
                  <a:pt x="3326" y="9553"/>
                  <a:pt x="3363" y="9598"/>
                </a:cubicBezTo>
                <a:lnTo>
                  <a:pt x="3481" y="9712"/>
                </a:lnTo>
                <a:lnTo>
                  <a:pt x="3591" y="9795"/>
                </a:lnTo>
                <a:lnTo>
                  <a:pt x="3702" y="9864"/>
                </a:lnTo>
                <a:lnTo>
                  <a:pt x="3805" y="9909"/>
                </a:lnTo>
                <a:lnTo>
                  <a:pt x="3916" y="9939"/>
                </a:lnTo>
                <a:lnTo>
                  <a:pt x="4019" y="9970"/>
                </a:lnTo>
                <a:lnTo>
                  <a:pt x="4130" y="9977"/>
                </a:lnTo>
                <a:lnTo>
                  <a:pt x="4254" y="9992"/>
                </a:lnTo>
                <a:cubicBezTo>
                  <a:pt x="4279" y="9995"/>
                  <a:pt x="4305" y="9997"/>
                  <a:pt x="4330" y="10000"/>
                </a:cubicBezTo>
                <a:lnTo>
                  <a:pt x="4434" y="9992"/>
                </a:lnTo>
                <a:lnTo>
                  <a:pt x="4572" y="9985"/>
                </a:lnTo>
                <a:lnTo>
                  <a:pt x="4731" y="9977"/>
                </a:lnTo>
                <a:lnTo>
                  <a:pt x="4903" y="9962"/>
                </a:lnTo>
                <a:lnTo>
                  <a:pt x="5097" y="9932"/>
                </a:lnTo>
                <a:lnTo>
                  <a:pt x="5297" y="9917"/>
                </a:lnTo>
                <a:lnTo>
                  <a:pt x="5490" y="9886"/>
                </a:lnTo>
                <a:lnTo>
                  <a:pt x="5691" y="9864"/>
                </a:lnTo>
                <a:lnTo>
                  <a:pt x="5891" y="9841"/>
                </a:lnTo>
                <a:lnTo>
                  <a:pt x="6070" y="9811"/>
                </a:lnTo>
                <a:lnTo>
                  <a:pt x="6236" y="9795"/>
                </a:lnTo>
                <a:lnTo>
                  <a:pt x="6374" y="9765"/>
                </a:lnTo>
                <a:lnTo>
                  <a:pt x="6499" y="9750"/>
                </a:lnTo>
                <a:cubicBezTo>
                  <a:pt x="6526" y="9747"/>
                  <a:pt x="6554" y="9745"/>
                  <a:pt x="6581" y="9742"/>
                </a:cubicBezTo>
                <a:cubicBezTo>
                  <a:pt x="6600" y="9740"/>
                  <a:pt x="6618" y="9737"/>
                  <a:pt x="6637" y="9735"/>
                </a:cubicBezTo>
                <a:cubicBezTo>
                  <a:pt x="6655" y="9732"/>
                  <a:pt x="6674" y="9730"/>
                  <a:pt x="6692" y="9727"/>
                </a:cubicBezTo>
                <a:cubicBezTo>
                  <a:pt x="6724" y="9714"/>
                  <a:pt x="6757" y="9702"/>
                  <a:pt x="6789" y="9689"/>
                </a:cubicBezTo>
                <a:lnTo>
                  <a:pt x="6920" y="9644"/>
                </a:lnTo>
                <a:lnTo>
                  <a:pt x="7079" y="9583"/>
                </a:lnTo>
                <a:lnTo>
                  <a:pt x="7258" y="9515"/>
                </a:lnTo>
                <a:lnTo>
                  <a:pt x="7465" y="9447"/>
                </a:lnTo>
                <a:lnTo>
                  <a:pt x="7673" y="9356"/>
                </a:lnTo>
                <a:lnTo>
                  <a:pt x="7894" y="9273"/>
                </a:lnTo>
                <a:lnTo>
                  <a:pt x="8108" y="9189"/>
                </a:lnTo>
                <a:lnTo>
                  <a:pt x="8322" y="9106"/>
                </a:lnTo>
                <a:lnTo>
                  <a:pt x="8522" y="9015"/>
                </a:lnTo>
                <a:lnTo>
                  <a:pt x="8709" y="8939"/>
                </a:lnTo>
                <a:lnTo>
                  <a:pt x="8867" y="8879"/>
                </a:lnTo>
                <a:lnTo>
                  <a:pt x="8999" y="8818"/>
                </a:lnTo>
                <a:lnTo>
                  <a:pt x="9095" y="8773"/>
                </a:lnTo>
                <a:lnTo>
                  <a:pt x="9151" y="8735"/>
                </a:lnTo>
                <a:cubicBezTo>
                  <a:pt x="9181" y="8715"/>
                  <a:pt x="9210" y="8694"/>
                  <a:pt x="9240" y="8674"/>
                </a:cubicBezTo>
                <a:lnTo>
                  <a:pt x="9351" y="8583"/>
                </a:lnTo>
                <a:cubicBezTo>
                  <a:pt x="9392" y="8545"/>
                  <a:pt x="9434" y="8508"/>
                  <a:pt x="9475" y="8470"/>
                </a:cubicBezTo>
                <a:lnTo>
                  <a:pt x="9606" y="8356"/>
                </a:lnTo>
                <a:lnTo>
                  <a:pt x="9724" y="8250"/>
                </a:lnTo>
                <a:cubicBezTo>
                  <a:pt x="9758" y="8217"/>
                  <a:pt x="9793" y="8185"/>
                  <a:pt x="9827" y="8152"/>
                </a:cubicBezTo>
                <a:cubicBezTo>
                  <a:pt x="9850" y="8132"/>
                  <a:pt x="9873" y="8111"/>
                  <a:pt x="9896" y="8091"/>
                </a:cubicBezTo>
                <a:cubicBezTo>
                  <a:pt x="9905" y="8083"/>
                  <a:pt x="9915" y="8076"/>
                  <a:pt x="9924" y="8068"/>
                </a:cubicBezTo>
                <a:cubicBezTo>
                  <a:pt x="9949" y="7727"/>
                  <a:pt x="9975" y="7386"/>
                  <a:pt x="10000" y="7045"/>
                </a:cubicBezTo>
                <a:lnTo>
                  <a:pt x="9979" y="6424"/>
                </a:lnTo>
                <a:cubicBezTo>
                  <a:pt x="9958" y="5967"/>
                  <a:pt x="9938" y="5510"/>
                  <a:pt x="9917" y="5053"/>
                </a:cubicBezTo>
                <a:cubicBezTo>
                  <a:pt x="9728" y="4015"/>
                  <a:pt x="9040" y="1009"/>
                  <a:pt x="8847" y="197"/>
                </a:cubicBezTo>
                <a:lnTo>
                  <a:pt x="8757" y="182"/>
                </a:lnTo>
                <a:lnTo>
                  <a:pt x="8653" y="159"/>
                </a:lnTo>
                <a:lnTo>
                  <a:pt x="8529" y="129"/>
                </a:lnTo>
                <a:lnTo>
                  <a:pt x="8412" y="106"/>
                </a:lnTo>
                <a:lnTo>
                  <a:pt x="8287" y="83"/>
                </a:lnTo>
                <a:lnTo>
                  <a:pt x="8149" y="61"/>
                </a:lnTo>
                <a:lnTo>
                  <a:pt x="8025" y="45"/>
                </a:lnTo>
                <a:lnTo>
                  <a:pt x="7901" y="23"/>
                </a:lnTo>
                <a:lnTo>
                  <a:pt x="7783" y="15"/>
                </a:lnTo>
                <a:lnTo>
                  <a:pt x="7673" y="8"/>
                </a:lnTo>
                <a:lnTo>
                  <a:pt x="7569" y="0"/>
                </a:lnTo>
                <a:lnTo>
                  <a:pt x="7472" y="0"/>
                </a:lnTo>
                <a:cubicBezTo>
                  <a:pt x="7449" y="3"/>
                  <a:pt x="7426" y="5"/>
                  <a:pt x="7403" y="8"/>
                </a:cubicBezTo>
                <a:cubicBezTo>
                  <a:pt x="7375" y="10"/>
                  <a:pt x="7348" y="13"/>
                  <a:pt x="7320" y="15"/>
                </a:cubicBezTo>
                <a:lnTo>
                  <a:pt x="7203" y="45"/>
                </a:lnTo>
                <a:lnTo>
                  <a:pt x="7065" y="68"/>
                </a:lnTo>
                <a:lnTo>
                  <a:pt x="6906" y="106"/>
                </a:lnTo>
                <a:lnTo>
                  <a:pt x="6733" y="144"/>
                </a:lnTo>
                <a:lnTo>
                  <a:pt x="6540" y="189"/>
                </a:lnTo>
                <a:lnTo>
                  <a:pt x="6354" y="242"/>
                </a:lnTo>
                <a:lnTo>
                  <a:pt x="6146" y="295"/>
                </a:lnTo>
                <a:lnTo>
                  <a:pt x="5946" y="348"/>
                </a:lnTo>
                <a:lnTo>
                  <a:pt x="5746" y="402"/>
                </a:lnTo>
                <a:lnTo>
                  <a:pt x="5559" y="455"/>
                </a:lnTo>
                <a:lnTo>
                  <a:pt x="5380" y="500"/>
                </a:lnTo>
                <a:lnTo>
                  <a:pt x="5214" y="538"/>
                </a:lnTo>
                <a:lnTo>
                  <a:pt x="5069" y="583"/>
                </a:lnTo>
                <a:lnTo>
                  <a:pt x="4952" y="621"/>
                </a:lnTo>
                <a:cubicBezTo>
                  <a:pt x="4922" y="629"/>
                  <a:pt x="4892" y="636"/>
                  <a:pt x="4862" y="644"/>
                </a:cubicBezTo>
                <a:lnTo>
                  <a:pt x="4786" y="674"/>
                </a:lnTo>
                <a:cubicBezTo>
                  <a:pt x="4756" y="682"/>
                  <a:pt x="4726" y="689"/>
                  <a:pt x="4696" y="697"/>
                </a:cubicBezTo>
                <a:cubicBezTo>
                  <a:pt x="4662" y="710"/>
                  <a:pt x="4627" y="722"/>
                  <a:pt x="4593" y="735"/>
                </a:cubicBezTo>
                <a:lnTo>
                  <a:pt x="4489" y="765"/>
                </a:lnTo>
                <a:lnTo>
                  <a:pt x="4372" y="803"/>
                </a:lnTo>
                <a:lnTo>
                  <a:pt x="4254" y="848"/>
                </a:lnTo>
                <a:lnTo>
                  <a:pt x="4123" y="886"/>
                </a:lnTo>
                <a:lnTo>
                  <a:pt x="3999" y="932"/>
                </a:lnTo>
                <a:cubicBezTo>
                  <a:pt x="3953" y="950"/>
                  <a:pt x="3906" y="967"/>
                  <a:pt x="3860" y="985"/>
                </a:cubicBezTo>
                <a:lnTo>
                  <a:pt x="3729" y="1030"/>
                </a:lnTo>
                <a:lnTo>
                  <a:pt x="3591" y="1091"/>
                </a:lnTo>
                <a:lnTo>
                  <a:pt x="3460" y="1144"/>
                </a:lnTo>
                <a:cubicBezTo>
                  <a:pt x="3416" y="1164"/>
                  <a:pt x="3373" y="1185"/>
                  <a:pt x="3329" y="1205"/>
                </a:cubicBezTo>
                <a:lnTo>
                  <a:pt x="3198" y="1265"/>
                </a:lnTo>
                <a:cubicBezTo>
                  <a:pt x="3156" y="1285"/>
                  <a:pt x="3115" y="1306"/>
                  <a:pt x="3073" y="1326"/>
                </a:cubicBezTo>
                <a:lnTo>
                  <a:pt x="2956" y="1394"/>
                </a:lnTo>
                <a:lnTo>
                  <a:pt x="2742" y="1515"/>
                </a:lnTo>
                <a:lnTo>
                  <a:pt x="2541" y="1644"/>
                </a:lnTo>
                <a:lnTo>
                  <a:pt x="2376" y="1742"/>
                </a:lnTo>
                <a:lnTo>
                  <a:pt x="2217" y="1848"/>
                </a:lnTo>
                <a:lnTo>
                  <a:pt x="2079" y="1939"/>
                </a:lnTo>
                <a:lnTo>
                  <a:pt x="1968" y="2023"/>
                </a:lnTo>
                <a:cubicBezTo>
                  <a:pt x="1934" y="2051"/>
                  <a:pt x="1899" y="2078"/>
                  <a:pt x="1865" y="2106"/>
                </a:cubicBezTo>
                <a:lnTo>
                  <a:pt x="1789" y="2182"/>
                </a:lnTo>
                <a:lnTo>
                  <a:pt x="1706" y="2250"/>
                </a:lnTo>
                <a:lnTo>
                  <a:pt x="1630" y="2311"/>
                </a:lnTo>
                <a:lnTo>
                  <a:pt x="1547" y="2364"/>
                </a:lnTo>
                <a:lnTo>
                  <a:pt x="1471" y="2409"/>
                </a:lnTo>
                <a:cubicBezTo>
                  <a:pt x="1446" y="2422"/>
                  <a:pt x="1420" y="2434"/>
                  <a:pt x="1395" y="2447"/>
                </a:cubicBezTo>
                <a:cubicBezTo>
                  <a:pt x="1377" y="2455"/>
                  <a:pt x="1358" y="2462"/>
                  <a:pt x="1340" y="2470"/>
                </a:cubicBezTo>
                <a:cubicBezTo>
                  <a:pt x="1331" y="2475"/>
                  <a:pt x="1321" y="2480"/>
                  <a:pt x="1312" y="2485"/>
                </a:cubicBezTo>
                <a:cubicBezTo>
                  <a:pt x="1305" y="2487"/>
                  <a:pt x="1298" y="2490"/>
                  <a:pt x="1291" y="2492"/>
                </a:cubicBez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AutoShape 84">
            <a:extLst>
              <a:ext uri="{FF2B5EF4-FFF2-40B4-BE49-F238E27FC236}">
                <a16:creationId xmlns:a16="http://schemas.microsoft.com/office/drawing/2014/main" id="{00000000-0008-0000-0000-000075000000}"/>
              </a:ext>
            </a:extLst>
          </xdr:cNvPr>
          <xdr:cNvSpPr>
            <a:spLocks noChangeAspect="1" noChangeArrowheads="1" noTextEdit="1"/>
          </xdr:cNvSpPr>
        </xdr:nvSpPr>
        <xdr:spPr bwMode="auto">
          <a:xfrm>
            <a:off x="1752600" y="2448511"/>
            <a:ext cx="1643063" cy="1957388"/>
          </a:xfrm>
          <a:prstGeom prst="rect">
            <a:avLst/>
          </a:prstGeom>
          <a:noFill/>
          <a:ln w="9525">
            <a:no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8" name="Freeform 117">
            <a:extLst>
              <a:ext uri="{FF2B5EF4-FFF2-40B4-BE49-F238E27FC236}">
                <a16:creationId xmlns:a16="http://schemas.microsoft.com/office/drawing/2014/main" id="{00000000-0008-0000-0000-000076000000}"/>
              </a:ext>
            </a:extLst>
          </xdr:cNvPr>
          <xdr:cNvSpPr>
            <a:spLocks/>
          </xdr:cNvSpPr>
        </xdr:nvSpPr>
        <xdr:spPr bwMode="auto">
          <a:xfrm>
            <a:off x="2344738" y="2891424"/>
            <a:ext cx="141288" cy="36513"/>
          </a:xfrm>
          <a:custGeom>
            <a:avLst/>
            <a:gdLst/>
            <a:ahLst/>
            <a:cxnLst>
              <a:cxn ang="0">
                <a:pos x="1" y="0"/>
              </a:cxn>
              <a:cxn ang="0">
                <a:pos x="24" y="1"/>
              </a:cxn>
              <a:cxn ang="0">
                <a:pos x="48" y="3"/>
              </a:cxn>
              <a:cxn ang="0">
                <a:pos x="69" y="3"/>
              </a:cxn>
              <a:cxn ang="0">
                <a:pos x="91" y="4"/>
              </a:cxn>
              <a:cxn ang="0">
                <a:pos x="112" y="4"/>
              </a:cxn>
              <a:cxn ang="0">
                <a:pos x="134" y="3"/>
              </a:cxn>
              <a:cxn ang="0">
                <a:pos x="157" y="2"/>
              </a:cxn>
              <a:cxn ang="0">
                <a:pos x="180" y="0"/>
              </a:cxn>
              <a:cxn ang="0">
                <a:pos x="180" y="36"/>
              </a:cxn>
              <a:cxn ang="0">
                <a:pos x="155" y="40"/>
              </a:cxn>
              <a:cxn ang="0">
                <a:pos x="132" y="42"/>
              </a:cxn>
              <a:cxn ang="0">
                <a:pos x="111" y="45"/>
              </a:cxn>
              <a:cxn ang="0">
                <a:pos x="90" y="45"/>
              </a:cxn>
              <a:cxn ang="0">
                <a:pos x="69" y="43"/>
              </a:cxn>
              <a:cxn ang="0">
                <a:pos x="49" y="42"/>
              </a:cxn>
              <a:cxn ang="0">
                <a:pos x="26" y="40"/>
              </a:cxn>
              <a:cxn ang="0">
                <a:pos x="0" y="38"/>
              </a:cxn>
              <a:cxn ang="0">
                <a:pos x="1" y="0"/>
              </a:cxn>
            </a:cxnLst>
            <a:rect l="0" t="0" r="r" b="b"/>
            <a:pathLst>
              <a:path w="180" h="45">
                <a:moveTo>
                  <a:pt x="1" y="0"/>
                </a:moveTo>
                <a:lnTo>
                  <a:pt x="24" y="1"/>
                </a:lnTo>
                <a:lnTo>
                  <a:pt x="48" y="3"/>
                </a:lnTo>
                <a:lnTo>
                  <a:pt x="69" y="3"/>
                </a:lnTo>
                <a:lnTo>
                  <a:pt x="91" y="4"/>
                </a:lnTo>
                <a:lnTo>
                  <a:pt x="112" y="4"/>
                </a:lnTo>
                <a:lnTo>
                  <a:pt x="134" y="3"/>
                </a:lnTo>
                <a:lnTo>
                  <a:pt x="157" y="2"/>
                </a:lnTo>
                <a:lnTo>
                  <a:pt x="180" y="0"/>
                </a:lnTo>
                <a:lnTo>
                  <a:pt x="180" y="36"/>
                </a:lnTo>
                <a:lnTo>
                  <a:pt x="155" y="40"/>
                </a:lnTo>
                <a:lnTo>
                  <a:pt x="132" y="42"/>
                </a:lnTo>
                <a:lnTo>
                  <a:pt x="111" y="45"/>
                </a:lnTo>
                <a:lnTo>
                  <a:pt x="90" y="45"/>
                </a:lnTo>
                <a:lnTo>
                  <a:pt x="69" y="43"/>
                </a:lnTo>
                <a:lnTo>
                  <a:pt x="49" y="42"/>
                </a:lnTo>
                <a:lnTo>
                  <a:pt x="26" y="40"/>
                </a:lnTo>
                <a:lnTo>
                  <a:pt x="0" y="38"/>
                </a:lnTo>
                <a:lnTo>
                  <a:pt x="1"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9" name="Freeform 118">
            <a:extLst>
              <a:ext uri="{FF2B5EF4-FFF2-40B4-BE49-F238E27FC236}">
                <a16:creationId xmlns:a16="http://schemas.microsoft.com/office/drawing/2014/main" id="{00000000-0008-0000-0000-000077000000}"/>
              </a:ext>
            </a:extLst>
          </xdr:cNvPr>
          <xdr:cNvSpPr>
            <a:spLocks/>
          </xdr:cNvSpPr>
        </xdr:nvSpPr>
        <xdr:spPr bwMode="auto">
          <a:xfrm>
            <a:off x="2355850" y="2962861"/>
            <a:ext cx="92075" cy="34925"/>
          </a:xfrm>
          <a:custGeom>
            <a:avLst/>
            <a:gdLst/>
            <a:ahLst/>
            <a:cxnLst>
              <a:cxn ang="0">
                <a:pos x="0" y="0"/>
              </a:cxn>
              <a:cxn ang="0">
                <a:pos x="15" y="1"/>
              </a:cxn>
              <a:cxn ang="0">
                <a:pos x="30" y="3"/>
              </a:cxn>
              <a:cxn ang="0">
                <a:pos x="45" y="3"/>
              </a:cxn>
              <a:cxn ang="0">
                <a:pos x="59" y="4"/>
              </a:cxn>
              <a:cxn ang="0">
                <a:pos x="73" y="4"/>
              </a:cxn>
              <a:cxn ang="0">
                <a:pos x="88" y="3"/>
              </a:cxn>
              <a:cxn ang="0">
                <a:pos x="101" y="1"/>
              </a:cxn>
              <a:cxn ang="0">
                <a:pos x="116" y="0"/>
              </a:cxn>
              <a:cxn ang="0">
                <a:pos x="115" y="37"/>
              </a:cxn>
              <a:cxn ang="0">
                <a:pos x="99" y="41"/>
              </a:cxn>
              <a:cxn ang="0">
                <a:pos x="84" y="43"/>
              </a:cxn>
              <a:cxn ang="0">
                <a:pos x="72" y="45"/>
              </a:cxn>
              <a:cxn ang="0">
                <a:pos x="58" y="45"/>
              </a:cxn>
              <a:cxn ang="0">
                <a:pos x="44" y="44"/>
              </a:cxn>
              <a:cxn ang="0">
                <a:pos x="31" y="43"/>
              </a:cxn>
              <a:cxn ang="0">
                <a:pos x="16" y="41"/>
              </a:cxn>
              <a:cxn ang="0">
                <a:pos x="0" y="37"/>
              </a:cxn>
              <a:cxn ang="0">
                <a:pos x="0" y="0"/>
              </a:cxn>
            </a:cxnLst>
            <a:rect l="0" t="0" r="r" b="b"/>
            <a:pathLst>
              <a:path w="116" h="45">
                <a:moveTo>
                  <a:pt x="0" y="0"/>
                </a:moveTo>
                <a:lnTo>
                  <a:pt x="15" y="1"/>
                </a:lnTo>
                <a:lnTo>
                  <a:pt x="30" y="3"/>
                </a:lnTo>
                <a:lnTo>
                  <a:pt x="45" y="3"/>
                </a:lnTo>
                <a:lnTo>
                  <a:pt x="59" y="4"/>
                </a:lnTo>
                <a:lnTo>
                  <a:pt x="73" y="4"/>
                </a:lnTo>
                <a:lnTo>
                  <a:pt x="88" y="3"/>
                </a:lnTo>
                <a:lnTo>
                  <a:pt x="101" y="1"/>
                </a:lnTo>
                <a:lnTo>
                  <a:pt x="116" y="0"/>
                </a:lnTo>
                <a:lnTo>
                  <a:pt x="115" y="37"/>
                </a:lnTo>
                <a:lnTo>
                  <a:pt x="99" y="41"/>
                </a:lnTo>
                <a:lnTo>
                  <a:pt x="84" y="43"/>
                </a:lnTo>
                <a:lnTo>
                  <a:pt x="72" y="45"/>
                </a:lnTo>
                <a:lnTo>
                  <a:pt x="58" y="45"/>
                </a:lnTo>
                <a:lnTo>
                  <a:pt x="44" y="44"/>
                </a:lnTo>
                <a:lnTo>
                  <a:pt x="31" y="43"/>
                </a:lnTo>
                <a:lnTo>
                  <a:pt x="16" y="41"/>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0" name="Freeform 119">
            <a:extLst>
              <a:ext uri="{FF2B5EF4-FFF2-40B4-BE49-F238E27FC236}">
                <a16:creationId xmlns:a16="http://schemas.microsoft.com/office/drawing/2014/main" id="{00000000-0008-0000-0000-000078000000}"/>
              </a:ext>
            </a:extLst>
          </xdr:cNvPr>
          <xdr:cNvSpPr>
            <a:spLocks/>
          </xdr:cNvSpPr>
        </xdr:nvSpPr>
        <xdr:spPr bwMode="auto">
          <a:xfrm>
            <a:off x="2355850" y="3042236"/>
            <a:ext cx="92075" cy="36513"/>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2"/>
              </a:cxn>
              <a:cxn ang="0">
                <a:pos x="72" y="45"/>
              </a:cxn>
              <a:cxn ang="0">
                <a:pos x="58" y="45"/>
              </a:cxn>
              <a:cxn ang="0">
                <a:pos x="44" y="43"/>
              </a:cxn>
              <a:cxn ang="0">
                <a:pos x="31" y="42"/>
              </a:cxn>
              <a:cxn ang="0">
                <a:pos x="16" y="40"/>
              </a:cxn>
              <a:cxn ang="0">
                <a:pos x="0" y="38"/>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2"/>
                </a:lnTo>
                <a:lnTo>
                  <a:pt x="72" y="45"/>
                </a:lnTo>
                <a:lnTo>
                  <a:pt x="58" y="45"/>
                </a:lnTo>
                <a:lnTo>
                  <a:pt x="44" y="43"/>
                </a:lnTo>
                <a:lnTo>
                  <a:pt x="31" y="42"/>
                </a:lnTo>
                <a:lnTo>
                  <a:pt x="16" y="40"/>
                </a:lnTo>
                <a:lnTo>
                  <a:pt x="0" y="38"/>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120">
            <a:extLst>
              <a:ext uri="{FF2B5EF4-FFF2-40B4-BE49-F238E27FC236}">
                <a16:creationId xmlns:a16="http://schemas.microsoft.com/office/drawing/2014/main" id="{00000000-0008-0000-0000-000079000000}"/>
              </a:ext>
            </a:extLst>
          </xdr:cNvPr>
          <xdr:cNvSpPr>
            <a:spLocks/>
          </xdr:cNvSpPr>
        </xdr:nvSpPr>
        <xdr:spPr bwMode="auto">
          <a:xfrm>
            <a:off x="2355850" y="3113674"/>
            <a:ext cx="92075" cy="34925"/>
          </a:xfrm>
          <a:custGeom>
            <a:avLst/>
            <a:gdLst/>
            <a:ahLst/>
            <a:cxnLst>
              <a:cxn ang="0">
                <a:pos x="0" y="0"/>
              </a:cxn>
              <a:cxn ang="0">
                <a:pos x="15" y="2"/>
              </a:cxn>
              <a:cxn ang="0">
                <a:pos x="30" y="3"/>
              </a:cxn>
              <a:cxn ang="0">
                <a:pos x="45" y="3"/>
              </a:cxn>
              <a:cxn ang="0">
                <a:pos x="59" y="4"/>
              </a:cxn>
              <a:cxn ang="0">
                <a:pos x="73" y="4"/>
              </a:cxn>
              <a:cxn ang="0">
                <a:pos x="88" y="3"/>
              </a:cxn>
              <a:cxn ang="0">
                <a:pos x="101" y="2"/>
              </a:cxn>
              <a:cxn ang="0">
                <a:pos x="116" y="0"/>
              </a:cxn>
              <a:cxn ang="0">
                <a:pos x="115" y="37"/>
              </a:cxn>
              <a:cxn ang="0">
                <a:pos x="99" y="41"/>
              </a:cxn>
              <a:cxn ang="0">
                <a:pos x="84" y="43"/>
              </a:cxn>
              <a:cxn ang="0">
                <a:pos x="72" y="45"/>
              </a:cxn>
              <a:cxn ang="0">
                <a:pos x="58" y="45"/>
              </a:cxn>
              <a:cxn ang="0">
                <a:pos x="44" y="44"/>
              </a:cxn>
              <a:cxn ang="0">
                <a:pos x="31" y="43"/>
              </a:cxn>
              <a:cxn ang="0">
                <a:pos x="16" y="41"/>
              </a:cxn>
              <a:cxn ang="0">
                <a:pos x="0" y="37"/>
              </a:cxn>
              <a:cxn ang="0">
                <a:pos x="0" y="0"/>
              </a:cxn>
            </a:cxnLst>
            <a:rect l="0" t="0" r="r" b="b"/>
            <a:pathLst>
              <a:path w="116" h="45">
                <a:moveTo>
                  <a:pt x="0" y="0"/>
                </a:moveTo>
                <a:lnTo>
                  <a:pt x="15" y="2"/>
                </a:lnTo>
                <a:lnTo>
                  <a:pt x="30" y="3"/>
                </a:lnTo>
                <a:lnTo>
                  <a:pt x="45" y="3"/>
                </a:lnTo>
                <a:lnTo>
                  <a:pt x="59" y="4"/>
                </a:lnTo>
                <a:lnTo>
                  <a:pt x="73" y="4"/>
                </a:lnTo>
                <a:lnTo>
                  <a:pt x="88" y="3"/>
                </a:lnTo>
                <a:lnTo>
                  <a:pt x="101" y="2"/>
                </a:lnTo>
                <a:lnTo>
                  <a:pt x="116" y="0"/>
                </a:lnTo>
                <a:lnTo>
                  <a:pt x="115" y="37"/>
                </a:lnTo>
                <a:lnTo>
                  <a:pt x="99" y="41"/>
                </a:lnTo>
                <a:lnTo>
                  <a:pt x="84" y="43"/>
                </a:lnTo>
                <a:lnTo>
                  <a:pt x="72" y="45"/>
                </a:lnTo>
                <a:lnTo>
                  <a:pt x="58" y="45"/>
                </a:lnTo>
                <a:lnTo>
                  <a:pt x="44" y="44"/>
                </a:lnTo>
                <a:lnTo>
                  <a:pt x="31" y="43"/>
                </a:lnTo>
                <a:lnTo>
                  <a:pt x="16" y="41"/>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121">
            <a:extLst>
              <a:ext uri="{FF2B5EF4-FFF2-40B4-BE49-F238E27FC236}">
                <a16:creationId xmlns:a16="http://schemas.microsoft.com/office/drawing/2014/main" id="{00000000-0008-0000-0000-00007A000000}"/>
              </a:ext>
            </a:extLst>
          </xdr:cNvPr>
          <xdr:cNvSpPr>
            <a:spLocks/>
          </xdr:cNvSpPr>
        </xdr:nvSpPr>
        <xdr:spPr bwMode="auto">
          <a:xfrm>
            <a:off x="1943100" y="3277186"/>
            <a:ext cx="992188" cy="1049338"/>
          </a:xfrm>
          <a:custGeom>
            <a:avLst/>
            <a:gdLst/>
            <a:ahLst/>
            <a:cxnLst>
              <a:cxn ang="0">
                <a:pos x="5" y="0"/>
              </a:cxn>
              <a:cxn ang="0">
                <a:pos x="0" y="1066"/>
              </a:cxn>
              <a:cxn ang="0">
                <a:pos x="83" y="1148"/>
              </a:cxn>
              <a:cxn ang="0">
                <a:pos x="109" y="1166"/>
              </a:cxn>
              <a:cxn ang="0">
                <a:pos x="138" y="1184"/>
              </a:cxn>
              <a:cxn ang="0">
                <a:pos x="169" y="1201"/>
              </a:cxn>
              <a:cxn ang="0">
                <a:pos x="201" y="1217"/>
              </a:cxn>
              <a:cxn ang="0">
                <a:pos x="236" y="1232"/>
              </a:cxn>
              <a:cxn ang="0">
                <a:pos x="273" y="1246"/>
              </a:cxn>
              <a:cxn ang="0">
                <a:pos x="311" y="1259"/>
              </a:cxn>
              <a:cxn ang="0">
                <a:pos x="350" y="1271"/>
              </a:cxn>
              <a:cxn ang="0">
                <a:pos x="391" y="1282"/>
              </a:cxn>
              <a:cxn ang="0">
                <a:pos x="433" y="1291"/>
              </a:cxn>
              <a:cxn ang="0">
                <a:pos x="475" y="1300"/>
              </a:cxn>
              <a:cxn ang="0">
                <a:pos x="518" y="1307"/>
              </a:cxn>
              <a:cxn ang="0">
                <a:pos x="562" y="1313"/>
              </a:cxn>
              <a:cxn ang="0">
                <a:pos x="606" y="1317"/>
              </a:cxn>
              <a:cxn ang="0">
                <a:pos x="649" y="1320"/>
              </a:cxn>
              <a:cxn ang="0">
                <a:pos x="693" y="1322"/>
              </a:cxn>
              <a:cxn ang="0">
                <a:pos x="737" y="1322"/>
              </a:cxn>
              <a:cxn ang="0">
                <a:pos x="781" y="1320"/>
              </a:cxn>
              <a:cxn ang="0">
                <a:pos x="823" y="1317"/>
              </a:cxn>
              <a:cxn ang="0">
                <a:pos x="865" y="1313"/>
              </a:cxn>
              <a:cxn ang="0">
                <a:pos x="906" y="1306"/>
              </a:cxn>
              <a:cxn ang="0">
                <a:pos x="946" y="1298"/>
              </a:cxn>
              <a:cxn ang="0">
                <a:pos x="986" y="1289"/>
              </a:cxn>
              <a:cxn ang="0">
                <a:pos x="1023" y="1277"/>
              </a:cxn>
              <a:cxn ang="0">
                <a:pos x="1058" y="1263"/>
              </a:cxn>
              <a:cxn ang="0">
                <a:pos x="1093" y="1247"/>
              </a:cxn>
              <a:cxn ang="0">
                <a:pos x="1124" y="1230"/>
              </a:cxn>
              <a:cxn ang="0">
                <a:pos x="1154" y="1210"/>
              </a:cxn>
              <a:cxn ang="0">
                <a:pos x="1181" y="1189"/>
              </a:cxn>
              <a:cxn ang="0">
                <a:pos x="1207" y="1165"/>
              </a:cxn>
              <a:cxn ang="0">
                <a:pos x="1230" y="1140"/>
              </a:cxn>
              <a:cxn ang="0">
                <a:pos x="1249" y="1112"/>
              </a:cxn>
              <a:cxn ang="0">
                <a:pos x="1249" y="11"/>
              </a:cxn>
              <a:cxn ang="0">
                <a:pos x="5" y="0"/>
              </a:cxn>
            </a:cxnLst>
            <a:rect l="0" t="0" r="r" b="b"/>
            <a:pathLst>
              <a:path w="1249" h="1322">
                <a:moveTo>
                  <a:pt x="5" y="0"/>
                </a:moveTo>
                <a:lnTo>
                  <a:pt x="0" y="1066"/>
                </a:lnTo>
                <a:lnTo>
                  <a:pt x="83" y="1148"/>
                </a:lnTo>
                <a:lnTo>
                  <a:pt x="109" y="1166"/>
                </a:lnTo>
                <a:lnTo>
                  <a:pt x="138" y="1184"/>
                </a:lnTo>
                <a:lnTo>
                  <a:pt x="169" y="1201"/>
                </a:lnTo>
                <a:lnTo>
                  <a:pt x="201" y="1217"/>
                </a:lnTo>
                <a:lnTo>
                  <a:pt x="236" y="1232"/>
                </a:lnTo>
                <a:lnTo>
                  <a:pt x="273" y="1246"/>
                </a:lnTo>
                <a:lnTo>
                  <a:pt x="311" y="1259"/>
                </a:lnTo>
                <a:lnTo>
                  <a:pt x="350" y="1271"/>
                </a:lnTo>
                <a:lnTo>
                  <a:pt x="391" y="1282"/>
                </a:lnTo>
                <a:lnTo>
                  <a:pt x="433" y="1291"/>
                </a:lnTo>
                <a:lnTo>
                  <a:pt x="475" y="1300"/>
                </a:lnTo>
                <a:lnTo>
                  <a:pt x="518" y="1307"/>
                </a:lnTo>
                <a:lnTo>
                  <a:pt x="562" y="1313"/>
                </a:lnTo>
                <a:lnTo>
                  <a:pt x="606" y="1317"/>
                </a:lnTo>
                <a:lnTo>
                  <a:pt x="649" y="1320"/>
                </a:lnTo>
                <a:lnTo>
                  <a:pt x="693" y="1322"/>
                </a:lnTo>
                <a:lnTo>
                  <a:pt x="737" y="1322"/>
                </a:lnTo>
                <a:lnTo>
                  <a:pt x="781" y="1320"/>
                </a:lnTo>
                <a:lnTo>
                  <a:pt x="823" y="1317"/>
                </a:lnTo>
                <a:lnTo>
                  <a:pt x="865" y="1313"/>
                </a:lnTo>
                <a:lnTo>
                  <a:pt x="906" y="1306"/>
                </a:lnTo>
                <a:lnTo>
                  <a:pt x="946" y="1298"/>
                </a:lnTo>
                <a:lnTo>
                  <a:pt x="986" y="1289"/>
                </a:lnTo>
                <a:lnTo>
                  <a:pt x="1023" y="1277"/>
                </a:lnTo>
                <a:lnTo>
                  <a:pt x="1058" y="1263"/>
                </a:lnTo>
                <a:lnTo>
                  <a:pt x="1093" y="1247"/>
                </a:lnTo>
                <a:lnTo>
                  <a:pt x="1124" y="1230"/>
                </a:lnTo>
                <a:lnTo>
                  <a:pt x="1154" y="1210"/>
                </a:lnTo>
                <a:lnTo>
                  <a:pt x="1181" y="1189"/>
                </a:lnTo>
                <a:lnTo>
                  <a:pt x="1207" y="1165"/>
                </a:lnTo>
                <a:lnTo>
                  <a:pt x="1230" y="1140"/>
                </a:lnTo>
                <a:lnTo>
                  <a:pt x="1249" y="1112"/>
                </a:lnTo>
                <a:lnTo>
                  <a:pt x="1249" y="11"/>
                </a:lnTo>
                <a:lnTo>
                  <a:pt x="5" y="0"/>
                </a:lnTo>
                <a:close/>
              </a:path>
            </a:pathLst>
          </a:custGeom>
          <a:solidFill>
            <a:schemeClr val="bg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122">
            <a:extLst>
              <a:ext uri="{FF2B5EF4-FFF2-40B4-BE49-F238E27FC236}">
                <a16:creationId xmlns:a16="http://schemas.microsoft.com/office/drawing/2014/main" id="{00000000-0008-0000-0000-00007B000000}"/>
              </a:ext>
            </a:extLst>
          </xdr:cNvPr>
          <xdr:cNvSpPr>
            <a:spLocks/>
          </xdr:cNvSpPr>
        </xdr:nvSpPr>
        <xdr:spPr bwMode="auto">
          <a:xfrm>
            <a:off x="1935163" y="3193049"/>
            <a:ext cx="1017588" cy="207963"/>
          </a:xfrm>
          <a:custGeom>
            <a:avLst/>
            <a:gdLst/>
            <a:ahLst/>
            <a:cxnLst>
              <a:cxn ang="0">
                <a:pos x="709" y="1"/>
              </a:cxn>
              <a:cxn ang="0">
                <a:pos x="833" y="5"/>
              </a:cxn>
              <a:cxn ang="0">
                <a:pos x="948" y="16"/>
              </a:cxn>
              <a:cxn ang="0">
                <a:pos x="1051" y="30"/>
              </a:cxn>
              <a:cxn ang="0">
                <a:pos x="1137" y="47"/>
              </a:cxn>
              <a:cxn ang="0">
                <a:pos x="1206" y="68"/>
              </a:cxn>
              <a:cxn ang="0">
                <a:pos x="1255" y="91"/>
              </a:cxn>
              <a:cxn ang="0">
                <a:pos x="1280" y="116"/>
              </a:cxn>
              <a:cxn ang="0">
                <a:pos x="1280" y="143"/>
              </a:cxn>
              <a:cxn ang="0">
                <a:pos x="1255" y="168"/>
              </a:cxn>
              <a:cxn ang="0">
                <a:pos x="1206" y="191"/>
              </a:cxn>
              <a:cxn ang="0">
                <a:pos x="1137" y="213"/>
              </a:cxn>
              <a:cxn ang="0">
                <a:pos x="1051" y="230"/>
              </a:cxn>
              <a:cxn ang="0">
                <a:pos x="948" y="244"/>
              </a:cxn>
              <a:cxn ang="0">
                <a:pos x="833" y="254"/>
              </a:cxn>
              <a:cxn ang="0">
                <a:pos x="709" y="259"/>
              </a:cxn>
              <a:cxn ang="0">
                <a:pos x="577" y="259"/>
              </a:cxn>
              <a:cxn ang="0">
                <a:pos x="452" y="254"/>
              </a:cxn>
              <a:cxn ang="0">
                <a:pos x="337" y="244"/>
              </a:cxn>
              <a:cxn ang="0">
                <a:pos x="234" y="230"/>
              </a:cxn>
              <a:cxn ang="0">
                <a:pos x="147" y="213"/>
              </a:cxn>
              <a:cxn ang="0">
                <a:pos x="77" y="191"/>
              </a:cxn>
              <a:cxn ang="0">
                <a:pos x="29" y="168"/>
              </a:cxn>
              <a:cxn ang="0">
                <a:pos x="4" y="143"/>
              </a:cxn>
              <a:cxn ang="0">
                <a:pos x="4" y="116"/>
              </a:cxn>
              <a:cxn ang="0">
                <a:pos x="29" y="91"/>
              </a:cxn>
              <a:cxn ang="0">
                <a:pos x="77" y="68"/>
              </a:cxn>
              <a:cxn ang="0">
                <a:pos x="147" y="47"/>
              </a:cxn>
              <a:cxn ang="0">
                <a:pos x="234" y="30"/>
              </a:cxn>
              <a:cxn ang="0">
                <a:pos x="337" y="16"/>
              </a:cxn>
              <a:cxn ang="0">
                <a:pos x="452" y="5"/>
              </a:cxn>
              <a:cxn ang="0">
                <a:pos x="577" y="1"/>
              </a:cxn>
            </a:cxnLst>
            <a:rect l="0" t="0" r="r" b="b"/>
            <a:pathLst>
              <a:path w="1283" h="260">
                <a:moveTo>
                  <a:pt x="643" y="0"/>
                </a:moveTo>
                <a:lnTo>
                  <a:pt x="709" y="1"/>
                </a:lnTo>
                <a:lnTo>
                  <a:pt x="772" y="2"/>
                </a:lnTo>
                <a:lnTo>
                  <a:pt x="833" y="5"/>
                </a:lnTo>
                <a:lnTo>
                  <a:pt x="892" y="10"/>
                </a:lnTo>
                <a:lnTo>
                  <a:pt x="948" y="16"/>
                </a:lnTo>
                <a:lnTo>
                  <a:pt x="1001" y="22"/>
                </a:lnTo>
                <a:lnTo>
                  <a:pt x="1051" y="30"/>
                </a:lnTo>
                <a:lnTo>
                  <a:pt x="1096" y="38"/>
                </a:lnTo>
                <a:lnTo>
                  <a:pt x="1137" y="47"/>
                </a:lnTo>
                <a:lnTo>
                  <a:pt x="1174" y="57"/>
                </a:lnTo>
                <a:lnTo>
                  <a:pt x="1206" y="68"/>
                </a:lnTo>
                <a:lnTo>
                  <a:pt x="1233" y="79"/>
                </a:lnTo>
                <a:lnTo>
                  <a:pt x="1255" y="91"/>
                </a:lnTo>
                <a:lnTo>
                  <a:pt x="1271" y="103"/>
                </a:lnTo>
                <a:lnTo>
                  <a:pt x="1280" y="116"/>
                </a:lnTo>
                <a:lnTo>
                  <a:pt x="1283" y="129"/>
                </a:lnTo>
                <a:lnTo>
                  <a:pt x="1280" y="143"/>
                </a:lnTo>
                <a:lnTo>
                  <a:pt x="1271" y="155"/>
                </a:lnTo>
                <a:lnTo>
                  <a:pt x="1255" y="168"/>
                </a:lnTo>
                <a:lnTo>
                  <a:pt x="1233" y="179"/>
                </a:lnTo>
                <a:lnTo>
                  <a:pt x="1206" y="191"/>
                </a:lnTo>
                <a:lnTo>
                  <a:pt x="1174" y="202"/>
                </a:lnTo>
                <a:lnTo>
                  <a:pt x="1137" y="213"/>
                </a:lnTo>
                <a:lnTo>
                  <a:pt x="1096" y="222"/>
                </a:lnTo>
                <a:lnTo>
                  <a:pt x="1051" y="230"/>
                </a:lnTo>
                <a:lnTo>
                  <a:pt x="1001" y="238"/>
                </a:lnTo>
                <a:lnTo>
                  <a:pt x="948" y="244"/>
                </a:lnTo>
                <a:lnTo>
                  <a:pt x="892" y="250"/>
                </a:lnTo>
                <a:lnTo>
                  <a:pt x="833" y="254"/>
                </a:lnTo>
                <a:lnTo>
                  <a:pt x="772" y="258"/>
                </a:lnTo>
                <a:lnTo>
                  <a:pt x="709" y="259"/>
                </a:lnTo>
                <a:lnTo>
                  <a:pt x="643" y="260"/>
                </a:lnTo>
                <a:lnTo>
                  <a:pt x="577" y="259"/>
                </a:lnTo>
                <a:lnTo>
                  <a:pt x="514" y="258"/>
                </a:lnTo>
                <a:lnTo>
                  <a:pt x="452" y="254"/>
                </a:lnTo>
                <a:lnTo>
                  <a:pt x="393" y="250"/>
                </a:lnTo>
                <a:lnTo>
                  <a:pt x="337" y="244"/>
                </a:lnTo>
                <a:lnTo>
                  <a:pt x="284" y="238"/>
                </a:lnTo>
                <a:lnTo>
                  <a:pt x="234" y="230"/>
                </a:lnTo>
                <a:lnTo>
                  <a:pt x="189" y="222"/>
                </a:lnTo>
                <a:lnTo>
                  <a:pt x="147" y="213"/>
                </a:lnTo>
                <a:lnTo>
                  <a:pt x="110" y="202"/>
                </a:lnTo>
                <a:lnTo>
                  <a:pt x="77" y="191"/>
                </a:lnTo>
                <a:lnTo>
                  <a:pt x="51" y="179"/>
                </a:lnTo>
                <a:lnTo>
                  <a:pt x="29" y="168"/>
                </a:lnTo>
                <a:lnTo>
                  <a:pt x="13" y="155"/>
                </a:lnTo>
                <a:lnTo>
                  <a:pt x="4" y="143"/>
                </a:lnTo>
                <a:lnTo>
                  <a:pt x="0" y="129"/>
                </a:lnTo>
                <a:lnTo>
                  <a:pt x="4" y="116"/>
                </a:lnTo>
                <a:lnTo>
                  <a:pt x="13" y="103"/>
                </a:lnTo>
                <a:lnTo>
                  <a:pt x="29" y="91"/>
                </a:lnTo>
                <a:lnTo>
                  <a:pt x="51" y="79"/>
                </a:lnTo>
                <a:lnTo>
                  <a:pt x="77" y="68"/>
                </a:lnTo>
                <a:lnTo>
                  <a:pt x="110" y="57"/>
                </a:lnTo>
                <a:lnTo>
                  <a:pt x="147" y="47"/>
                </a:lnTo>
                <a:lnTo>
                  <a:pt x="189" y="38"/>
                </a:lnTo>
                <a:lnTo>
                  <a:pt x="234" y="30"/>
                </a:lnTo>
                <a:lnTo>
                  <a:pt x="284" y="22"/>
                </a:lnTo>
                <a:lnTo>
                  <a:pt x="337" y="16"/>
                </a:lnTo>
                <a:lnTo>
                  <a:pt x="393" y="10"/>
                </a:lnTo>
                <a:lnTo>
                  <a:pt x="452" y="5"/>
                </a:lnTo>
                <a:lnTo>
                  <a:pt x="514" y="2"/>
                </a:lnTo>
                <a:lnTo>
                  <a:pt x="577" y="1"/>
                </a:lnTo>
                <a:lnTo>
                  <a:pt x="643" y="0"/>
                </a:lnTo>
                <a:close/>
              </a:path>
            </a:pathLst>
          </a:custGeom>
          <a:solidFill>
            <a:schemeClr val="bg1">
              <a:lumMod val="8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4" name="Freeform 123">
            <a:extLst>
              <a:ext uri="{FF2B5EF4-FFF2-40B4-BE49-F238E27FC236}">
                <a16:creationId xmlns:a16="http://schemas.microsoft.com/office/drawing/2014/main" id="{00000000-0008-0000-0000-00007C000000}"/>
              </a:ext>
            </a:extLst>
          </xdr:cNvPr>
          <xdr:cNvSpPr>
            <a:spLocks/>
          </xdr:cNvSpPr>
        </xdr:nvSpPr>
        <xdr:spPr bwMode="auto">
          <a:xfrm>
            <a:off x="1752600" y="2492961"/>
            <a:ext cx="647700" cy="1868488"/>
          </a:xfrm>
          <a:custGeom>
            <a:avLst/>
            <a:gdLst/>
            <a:ahLst/>
            <a:cxnLst>
              <a:cxn ang="0">
                <a:pos x="790" y="2"/>
              </a:cxn>
              <a:cxn ang="0">
                <a:pos x="707" y="9"/>
              </a:cxn>
              <a:cxn ang="0">
                <a:pos x="622" y="19"/>
              </a:cxn>
              <a:cxn ang="0">
                <a:pos x="534" y="32"/>
              </a:cxn>
              <a:cxn ang="0">
                <a:pos x="445" y="49"/>
              </a:cxn>
              <a:cxn ang="0">
                <a:pos x="351" y="70"/>
              </a:cxn>
              <a:cxn ang="0">
                <a:pos x="275" y="83"/>
              </a:cxn>
              <a:cxn ang="0">
                <a:pos x="205" y="95"/>
              </a:cxn>
              <a:cxn ang="0">
                <a:pos x="138" y="106"/>
              </a:cxn>
              <a:cxn ang="0">
                <a:pos x="77" y="117"/>
              </a:cxn>
              <a:cxn ang="0">
                <a:pos x="18" y="131"/>
              </a:cxn>
              <a:cxn ang="0">
                <a:pos x="45" y="211"/>
              </a:cxn>
              <a:cxn ang="0">
                <a:pos x="117" y="271"/>
              </a:cxn>
              <a:cxn ang="0">
                <a:pos x="177" y="369"/>
              </a:cxn>
              <a:cxn ang="0">
                <a:pos x="198" y="2111"/>
              </a:cxn>
              <a:cxn ang="0">
                <a:pos x="243" y="2190"/>
              </a:cxn>
              <a:cxn ang="0">
                <a:pos x="340" y="2256"/>
              </a:cxn>
              <a:cxn ang="0">
                <a:pos x="476" y="2306"/>
              </a:cxn>
              <a:cxn ang="0">
                <a:pos x="639" y="2340"/>
              </a:cxn>
              <a:cxn ang="0">
                <a:pos x="817" y="2355"/>
              </a:cxn>
              <a:cxn ang="0">
                <a:pos x="744" y="1952"/>
              </a:cxn>
              <a:cxn ang="0">
                <a:pos x="637" y="1958"/>
              </a:cxn>
              <a:cxn ang="0">
                <a:pos x="533" y="1972"/>
              </a:cxn>
              <a:cxn ang="0">
                <a:pos x="434" y="1992"/>
              </a:cxn>
              <a:cxn ang="0">
                <a:pos x="341" y="2018"/>
              </a:cxn>
              <a:cxn ang="0">
                <a:pos x="250" y="1977"/>
              </a:cxn>
              <a:cxn ang="0">
                <a:pos x="149" y="223"/>
              </a:cxn>
              <a:cxn ang="0">
                <a:pos x="318" y="279"/>
              </a:cxn>
              <a:cxn ang="0">
                <a:pos x="403" y="307"/>
              </a:cxn>
              <a:cxn ang="0">
                <a:pos x="503" y="329"/>
              </a:cxn>
              <a:cxn ang="0">
                <a:pos x="615" y="345"/>
              </a:cxn>
              <a:cxn ang="0">
                <a:pos x="735" y="354"/>
              </a:cxn>
              <a:cxn ang="0">
                <a:pos x="817" y="307"/>
              </a:cxn>
              <a:cxn ang="0">
                <a:pos x="716" y="303"/>
              </a:cxn>
              <a:cxn ang="0">
                <a:pos x="619" y="295"/>
              </a:cxn>
              <a:cxn ang="0">
                <a:pos x="528" y="283"/>
              </a:cxn>
              <a:cxn ang="0">
                <a:pos x="445" y="264"/>
              </a:cxn>
              <a:cxn ang="0">
                <a:pos x="373" y="240"/>
              </a:cxn>
              <a:cxn ang="0">
                <a:pos x="113" y="157"/>
              </a:cxn>
              <a:cxn ang="0">
                <a:pos x="384" y="112"/>
              </a:cxn>
              <a:cxn ang="0">
                <a:pos x="476" y="90"/>
              </a:cxn>
              <a:cxn ang="0">
                <a:pos x="564" y="74"/>
              </a:cxn>
              <a:cxn ang="0">
                <a:pos x="651" y="61"/>
              </a:cxn>
              <a:cxn ang="0">
                <a:pos x="735" y="52"/>
              </a:cxn>
              <a:cxn ang="0">
                <a:pos x="817" y="49"/>
              </a:cxn>
            </a:cxnLst>
            <a:rect l="0" t="0" r="r" b="b"/>
            <a:pathLst>
              <a:path w="817" h="2355">
                <a:moveTo>
                  <a:pt x="817" y="49"/>
                </a:moveTo>
                <a:lnTo>
                  <a:pt x="817" y="0"/>
                </a:lnTo>
                <a:lnTo>
                  <a:pt x="790" y="2"/>
                </a:lnTo>
                <a:lnTo>
                  <a:pt x="763" y="4"/>
                </a:lnTo>
                <a:lnTo>
                  <a:pt x="735" y="6"/>
                </a:lnTo>
                <a:lnTo>
                  <a:pt x="707" y="9"/>
                </a:lnTo>
                <a:lnTo>
                  <a:pt x="680" y="12"/>
                </a:lnTo>
                <a:lnTo>
                  <a:pt x="651" y="14"/>
                </a:lnTo>
                <a:lnTo>
                  <a:pt x="622" y="19"/>
                </a:lnTo>
                <a:lnTo>
                  <a:pt x="593" y="22"/>
                </a:lnTo>
                <a:lnTo>
                  <a:pt x="564" y="27"/>
                </a:lnTo>
                <a:lnTo>
                  <a:pt x="534" y="32"/>
                </a:lnTo>
                <a:lnTo>
                  <a:pt x="505" y="37"/>
                </a:lnTo>
                <a:lnTo>
                  <a:pt x="475" y="43"/>
                </a:lnTo>
                <a:lnTo>
                  <a:pt x="445" y="49"/>
                </a:lnTo>
                <a:lnTo>
                  <a:pt x="414" y="56"/>
                </a:lnTo>
                <a:lnTo>
                  <a:pt x="382" y="63"/>
                </a:lnTo>
                <a:lnTo>
                  <a:pt x="351" y="70"/>
                </a:lnTo>
                <a:lnTo>
                  <a:pt x="326" y="74"/>
                </a:lnTo>
                <a:lnTo>
                  <a:pt x="301" y="80"/>
                </a:lnTo>
                <a:lnTo>
                  <a:pt x="275" y="83"/>
                </a:lnTo>
                <a:lnTo>
                  <a:pt x="251" y="88"/>
                </a:lnTo>
                <a:lnTo>
                  <a:pt x="228" y="91"/>
                </a:lnTo>
                <a:lnTo>
                  <a:pt x="205" y="95"/>
                </a:lnTo>
                <a:lnTo>
                  <a:pt x="182" y="99"/>
                </a:lnTo>
                <a:lnTo>
                  <a:pt x="160" y="103"/>
                </a:lnTo>
                <a:lnTo>
                  <a:pt x="138" y="106"/>
                </a:lnTo>
                <a:lnTo>
                  <a:pt x="117" y="110"/>
                </a:lnTo>
                <a:lnTo>
                  <a:pt x="97" y="113"/>
                </a:lnTo>
                <a:lnTo>
                  <a:pt x="77" y="117"/>
                </a:lnTo>
                <a:lnTo>
                  <a:pt x="56" y="121"/>
                </a:lnTo>
                <a:lnTo>
                  <a:pt x="38" y="126"/>
                </a:lnTo>
                <a:lnTo>
                  <a:pt x="18" y="131"/>
                </a:lnTo>
                <a:lnTo>
                  <a:pt x="0" y="136"/>
                </a:lnTo>
                <a:lnTo>
                  <a:pt x="16" y="190"/>
                </a:lnTo>
                <a:lnTo>
                  <a:pt x="45" y="211"/>
                </a:lnTo>
                <a:lnTo>
                  <a:pt x="71" y="231"/>
                </a:lnTo>
                <a:lnTo>
                  <a:pt x="96" y="250"/>
                </a:lnTo>
                <a:lnTo>
                  <a:pt x="117" y="271"/>
                </a:lnTo>
                <a:lnTo>
                  <a:pt x="138" y="298"/>
                </a:lnTo>
                <a:lnTo>
                  <a:pt x="158" y="330"/>
                </a:lnTo>
                <a:lnTo>
                  <a:pt x="177" y="369"/>
                </a:lnTo>
                <a:lnTo>
                  <a:pt x="196" y="419"/>
                </a:lnTo>
                <a:lnTo>
                  <a:pt x="196" y="2081"/>
                </a:lnTo>
                <a:lnTo>
                  <a:pt x="198" y="2111"/>
                </a:lnTo>
                <a:lnTo>
                  <a:pt x="206" y="2138"/>
                </a:lnTo>
                <a:lnTo>
                  <a:pt x="222" y="2165"/>
                </a:lnTo>
                <a:lnTo>
                  <a:pt x="243" y="2190"/>
                </a:lnTo>
                <a:lnTo>
                  <a:pt x="271" y="2213"/>
                </a:lnTo>
                <a:lnTo>
                  <a:pt x="303" y="2235"/>
                </a:lnTo>
                <a:lnTo>
                  <a:pt x="340" y="2256"/>
                </a:lnTo>
                <a:lnTo>
                  <a:pt x="382" y="2274"/>
                </a:lnTo>
                <a:lnTo>
                  <a:pt x="427" y="2291"/>
                </a:lnTo>
                <a:lnTo>
                  <a:pt x="476" y="2306"/>
                </a:lnTo>
                <a:lnTo>
                  <a:pt x="528" y="2319"/>
                </a:lnTo>
                <a:lnTo>
                  <a:pt x="583" y="2331"/>
                </a:lnTo>
                <a:lnTo>
                  <a:pt x="639" y="2340"/>
                </a:lnTo>
                <a:lnTo>
                  <a:pt x="697" y="2347"/>
                </a:lnTo>
                <a:lnTo>
                  <a:pt x="757" y="2351"/>
                </a:lnTo>
                <a:lnTo>
                  <a:pt x="817" y="2355"/>
                </a:lnTo>
                <a:lnTo>
                  <a:pt x="817" y="1949"/>
                </a:lnTo>
                <a:lnTo>
                  <a:pt x="781" y="1949"/>
                </a:lnTo>
                <a:lnTo>
                  <a:pt x="744" y="1952"/>
                </a:lnTo>
                <a:lnTo>
                  <a:pt x="708" y="1953"/>
                </a:lnTo>
                <a:lnTo>
                  <a:pt x="673" y="1955"/>
                </a:lnTo>
                <a:lnTo>
                  <a:pt x="637" y="1958"/>
                </a:lnTo>
                <a:lnTo>
                  <a:pt x="602" y="1962"/>
                </a:lnTo>
                <a:lnTo>
                  <a:pt x="568" y="1967"/>
                </a:lnTo>
                <a:lnTo>
                  <a:pt x="533" y="1972"/>
                </a:lnTo>
                <a:lnTo>
                  <a:pt x="500" y="1978"/>
                </a:lnTo>
                <a:lnTo>
                  <a:pt x="467" y="1985"/>
                </a:lnTo>
                <a:lnTo>
                  <a:pt x="434" y="1992"/>
                </a:lnTo>
                <a:lnTo>
                  <a:pt x="402" y="2000"/>
                </a:lnTo>
                <a:lnTo>
                  <a:pt x="371" y="2009"/>
                </a:lnTo>
                <a:lnTo>
                  <a:pt x="341" y="2018"/>
                </a:lnTo>
                <a:lnTo>
                  <a:pt x="311" y="2029"/>
                </a:lnTo>
                <a:lnTo>
                  <a:pt x="282" y="2039"/>
                </a:lnTo>
                <a:lnTo>
                  <a:pt x="250" y="1977"/>
                </a:lnTo>
                <a:lnTo>
                  <a:pt x="250" y="391"/>
                </a:lnTo>
                <a:lnTo>
                  <a:pt x="199" y="298"/>
                </a:lnTo>
                <a:lnTo>
                  <a:pt x="149" y="223"/>
                </a:lnTo>
                <a:lnTo>
                  <a:pt x="271" y="256"/>
                </a:lnTo>
                <a:lnTo>
                  <a:pt x="293" y="268"/>
                </a:lnTo>
                <a:lnTo>
                  <a:pt x="318" y="279"/>
                </a:lnTo>
                <a:lnTo>
                  <a:pt x="344" y="288"/>
                </a:lnTo>
                <a:lnTo>
                  <a:pt x="373" y="299"/>
                </a:lnTo>
                <a:lnTo>
                  <a:pt x="403" y="307"/>
                </a:lnTo>
                <a:lnTo>
                  <a:pt x="435" y="315"/>
                </a:lnTo>
                <a:lnTo>
                  <a:pt x="469" y="322"/>
                </a:lnTo>
                <a:lnTo>
                  <a:pt x="503" y="329"/>
                </a:lnTo>
                <a:lnTo>
                  <a:pt x="540" y="334"/>
                </a:lnTo>
                <a:lnTo>
                  <a:pt x="577" y="340"/>
                </a:lnTo>
                <a:lnTo>
                  <a:pt x="615" y="345"/>
                </a:lnTo>
                <a:lnTo>
                  <a:pt x="654" y="348"/>
                </a:lnTo>
                <a:lnTo>
                  <a:pt x="695" y="352"/>
                </a:lnTo>
                <a:lnTo>
                  <a:pt x="735" y="354"/>
                </a:lnTo>
                <a:lnTo>
                  <a:pt x="775" y="356"/>
                </a:lnTo>
                <a:lnTo>
                  <a:pt x="817" y="357"/>
                </a:lnTo>
                <a:lnTo>
                  <a:pt x="817" y="307"/>
                </a:lnTo>
                <a:lnTo>
                  <a:pt x="783" y="306"/>
                </a:lnTo>
                <a:lnTo>
                  <a:pt x="750" y="305"/>
                </a:lnTo>
                <a:lnTo>
                  <a:pt x="716" y="303"/>
                </a:lnTo>
                <a:lnTo>
                  <a:pt x="683" y="301"/>
                </a:lnTo>
                <a:lnTo>
                  <a:pt x="651" y="299"/>
                </a:lnTo>
                <a:lnTo>
                  <a:pt x="619" y="295"/>
                </a:lnTo>
                <a:lnTo>
                  <a:pt x="587" y="292"/>
                </a:lnTo>
                <a:lnTo>
                  <a:pt x="558" y="287"/>
                </a:lnTo>
                <a:lnTo>
                  <a:pt x="528" y="283"/>
                </a:lnTo>
                <a:lnTo>
                  <a:pt x="499" y="278"/>
                </a:lnTo>
                <a:lnTo>
                  <a:pt x="471" y="271"/>
                </a:lnTo>
                <a:lnTo>
                  <a:pt x="445" y="264"/>
                </a:lnTo>
                <a:lnTo>
                  <a:pt x="419" y="257"/>
                </a:lnTo>
                <a:lnTo>
                  <a:pt x="395" y="249"/>
                </a:lnTo>
                <a:lnTo>
                  <a:pt x="373" y="240"/>
                </a:lnTo>
                <a:lnTo>
                  <a:pt x="352" y="231"/>
                </a:lnTo>
                <a:lnTo>
                  <a:pt x="227" y="193"/>
                </a:lnTo>
                <a:lnTo>
                  <a:pt x="113" y="157"/>
                </a:lnTo>
                <a:lnTo>
                  <a:pt x="253" y="135"/>
                </a:lnTo>
                <a:lnTo>
                  <a:pt x="352" y="120"/>
                </a:lnTo>
                <a:lnTo>
                  <a:pt x="384" y="112"/>
                </a:lnTo>
                <a:lnTo>
                  <a:pt x="415" y="104"/>
                </a:lnTo>
                <a:lnTo>
                  <a:pt x="446" y="97"/>
                </a:lnTo>
                <a:lnTo>
                  <a:pt x="476" y="90"/>
                </a:lnTo>
                <a:lnTo>
                  <a:pt x="506" y="85"/>
                </a:lnTo>
                <a:lnTo>
                  <a:pt x="536" y="79"/>
                </a:lnTo>
                <a:lnTo>
                  <a:pt x="564" y="74"/>
                </a:lnTo>
                <a:lnTo>
                  <a:pt x="594" y="68"/>
                </a:lnTo>
                <a:lnTo>
                  <a:pt x="623" y="65"/>
                </a:lnTo>
                <a:lnTo>
                  <a:pt x="651" y="61"/>
                </a:lnTo>
                <a:lnTo>
                  <a:pt x="680" y="58"/>
                </a:lnTo>
                <a:lnTo>
                  <a:pt x="707" y="55"/>
                </a:lnTo>
                <a:lnTo>
                  <a:pt x="735" y="52"/>
                </a:lnTo>
                <a:lnTo>
                  <a:pt x="763" y="51"/>
                </a:lnTo>
                <a:lnTo>
                  <a:pt x="790" y="50"/>
                </a:lnTo>
                <a:lnTo>
                  <a:pt x="817" y="49"/>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124">
            <a:extLst>
              <a:ext uri="{FF2B5EF4-FFF2-40B4-BE49-F238E27FC236}">
                <a16:creationId xmlns:a16="http://schemas.microsoft.com/office/drawing/2014/main" id="{00000000-0008-0000-0000-00007D000000}"/>
              </a:ext>
            </a:extLst>
          </xdr:cNvPr>
          <xdr:cNvSpPr>
            <a:spLocks/>
          </xdr:cNvSpPr>
        </xdr:nvSpPr>
        <xdr:spPr bwMode="auto">
          <a:xfrm>
            <a:off x="2400300" y="2492961"/>
            <a:ext cx="576263" cy="1870075"/>
          </a:xfrm>
          <a:custGeom>
            <a:avLst/>
            <a:gdLst/>
            <a:ahLst/>
            <a:cxnLst>
              <a:cxn ang="0">
                <a:pos x="0" y="2356"/>
              </a:cxn>
              <a:cxn ang="0">
                <a:pos x="29" y="2357"/>
              </a:cxn>
              <a:cxn ang="0">
                <a:pos x="57" y="2357"/>
              </a:cxn>
              <a:cxn ang="0">
                <a:pos x="87" y="2357"/>
              </a:cxn>
              <a:cxn ang="0">
                <a:pos x="117" y="2356"/>
              </a:cxn>
              <a:cxn ang="0">
                <a:pos x="222" y="2349"/>
              </a:cxn>
              <a:cxn ang="0">
                <a:pos x="323" y="2334"/>
              </a:cxn>
              <a:cxn ang="0">
                <a:pos x="420" y="2312"/>
              </a:cxn>
              <a:cxn ang="0">
                <a:pos x="509" y="2283"/>
              </a:cxn>
              <a:cxn ang="0">
                <a:pos x="586" y="2245"/>
              </a:cxn>
              <a:cxn ang="0">
                <a:pos x="649" y="2200"/>
              </a:cxn>
              <a:cxn ang="0">
                <a:pos x="695" y="2146"/>
              </a:cxn>
              <a:cxn ang="0">
                <a:pos x="723" y="2084"/>
              </a:cxn>
              <a:cxn ang="0">
                <a:pos x="685" y="120"/>
              </a:cxn>
              <a:cxn ang="0">
                <a:pos x="603" y="89"/>
              </a:cxn>
              <a:cxn ang="0">
                <a:pos x="518" y="61"/>
              </a:cxn>
              <a:cxn ang="0">
                <a:pos x="431" y="39"/>
              </a:cxn>
              <a:cxn ang="0">
                <a:pos x="341" y="21"/>
              </a:cxn>
              <a:cxn ang="0">
                <a:pos x="247" y="10"/>
              </a:cxn>
              <a:cxn ang="0">
                <a:pos x="151" y="1"/>
              </a:cxn>
              <a:cxn ang="0">
                <a:pos x="52" y="0"/>
              </a:cxn>
              <a:cxn ang="0">
                <a:pos x="0" y="50"/>
              </a:cxn>
              <a:cxn ang="0">
                <a:pos x="93" y="50"/>
              </a:cxn>
              <a:cxn ang="0">
                <a:pos x="183" y="54"/>
              </a:cxn>
              <a:cxn ang="0">
                <a:pos x="269" y="64"/>
              </a:cxn>
              <a:cxn ang="0">
                <a:pos x="353" y="77"/>
              </a:cxn>
              <a:cxn ang="0">
                <a:pos x="435" y="95"/>
              </a:cxn>
              <a:cxn ang="0">
                <a:pos x="515" y="118"/>
              </a:cxn>
              <a:cxn ang="0">
                <a:pos x="592" y="144"/>
              </a:cxn>
              <a:cxn ang="0">
                <a:pos x="668" y="174"/>
              </a:cxn>
              <a:cxn ang="0">
                <a:pos x="663" y="201"/>
              </a:cxn>
              <a:cxn ang="0">
                <a:pos x="647" y="219"/>
              </a:cxn>
              <a:cxn ang="0">
                <a:pos x="619" y="233"/>
              </a:cxn>
              <a:cxn ang="0">
                <a:pos x="580" y="247"/>
              </a:cxn>
              <a:cxn ang="0">
                <a:pos x="547" y="258"/>
              </a:cxn>
              <a:cxn ang="0">
                <a:pos x="498" y="270"/>
              </a:cxn>
              <a:cxn ang="0">
                <a:pos x="436" y="280"/>
              </a:cxn>
              <a:cxn ang="0">
                <a:pos x="363" y="291"/>
              </a:cxn>
              <a:cxn ang="0">
                <a:pos x="280" y="299"/>
              </a:cxn>
              <a:cxn ang="0">
                <a:pos x="190" y="304"/>
              </a:cxn>
              <a:cxn ang="0">
                <a:pos x="95" y="308"/>
              </a:cxn>
              <a:cxn ang="0">
                <a:pos x="0" y="308"/>
              </a:cxn>
              <a:cxn ang="0">
                <a:pos x="50" y="360"/>
              </a:cxn>
              <a:cxn ang="0">
                <a:pos x="153" y="357"/>
              </a:cxn>
              <a:cxn ang="0">
                <a:pos x="252" y="353"/>
              </a:cxn>
              <a:cxn ang="0">
                <a:pos x="348" y="344"/>
              </a:cxn>
              <a:cxn ang="0">
                <a:pos x="436" y="332"/>
              </a:cxn>
              <a:cxn ang="0">
                <a:pos x="517" y="317"/>
              </a:cxn>
              <a:cxn ang="0">
                <a:pos x="587" y="300"/>
              </a:cxn>
              <a:cxn ang="0">
                <a:pos x="645" y="279"/>
              </a:cxn>
              <a:cxn ang="0">
                <a:pos x="668" y="1978"/>
              </a:cxn>
              <a:cxn ang="0">
                <a:pos x="604" y="2049"/>
              </a:cxn>
              <a:cxn ang="0">
                <a:pos x="533" y="2025"/>
              </a:cxn>
              <a:cxn ang="0">
                <a:pos x="458" y="2004"/>
              </a:cxn>
              <a:cxn ang="0">
                <a:pos x="379" y="1986"/>
              </a:cxn>
              <a:cxn ang="0">
                <a:pos x="298" y="1972"/>
              </a:cxn>
              <a:cxn ang="0">
                <a:pos x="214" y="1962"/>
              </a:cxn>
              <a:cxn ang="0">
                <a:pos x="129" y="1955"/>
              </a:cxn>
              <a:cxn ang="0">
                <a:pos x="42" y="1950"/>
              </a:cxn>
            </a:cxnLst>
            <a:rect l="0" t="0" r="r" b="b"/>
            <a:pathLst>
              <a:path w="725" h="2357">
                <a:moveTo>
                  <a:pt x="0" y="1950"/>
                </a:moveTo>
                <a:lnTo>
                  <a:pt x="0" y="2356"/>
                </a:lnTo>
                <a:lnTo>
                  <a:pt x="14" y="2356"/>
                </a:lnTo>
                <a:lnTo>
                  <a:pt x="29" y="2357"/>
                </a:lnTo>
                <a:lnTo>
                  <a:pt x="43" y="2357"/>
                </a:lnTo>
                <a:lnTo>
                  <a:pt x="57" y="2357"/>
                </a:lnTo>
                <a:lnTo>
                  <a:pt x="72" y="2357"/>
                </a:lnTo>
                <a:lnTo>
                  <a:pt x="87" y="2357"/>
                </a:lnTo>
                <a:lnTo>
                  <a:pt x="102" y="2356"/>
                </a:lnTo>
                <a:lnTo>
                  <a:pt x="117" y="2356"/>
                </a:lnTo>
                <a:lnTo>
                  <a:pt x="170" y="2353"/>
                </a:lnTo>
                <a:lnTo>
                  <a:pt x="222" y="2349"/>
                </a:lnTo>
                <a:lnTo>
                  <a:pt x="273" y="2342"/>
                </a:lnTo>
                <a:lnTo>
                  <a:pt x="323" y="2334"/>
                </a:lnTo>
                <a:lnTo>
                  <a:pt x="373" y="2323"/>
                </a:lnTo>
                <a:lnTo>
                  <a:pt x="420" y="2312"/>
                </a:lnTo>
                <a:lnTo>
                  <a:pt x="465" y="2298"/>
                </a:lnTo>
                <a:lnTo>
                  <a:pt x="509" y="2283"/>
                </a:lnTo>
                <a:lnTo>
                  <a:pt x="548" y="2265"/>
                </a:lnTo>
                <a:lnTo>
                  <a:pt x="586" y="2245"/>
                </a:lnTo>
                <a:lnTo>
                  <a:pt x="619" y="2224"/>
                </a:lnTo>
                <a:lnTo>
                  <a:pt x="649" y="2200"/>
                </a:lnTo>
                <a:lnTo>
                  <a:pt x="675" y="2175"/>
                </a:lnTo>
                <a:lnTo>
                  <a:pt x="695" y="2146"/>
                </a:lnTo>
                <a:lnTo>
                  <a:pt x="712" y="2116"/>
                </a:lnTo>
                <a:lnTo>
                  <a:pt x="723" y="2084"/>
                </a:lnTo>
                <a:lnTo>
                  <a:pt x="725" y="137"/>
                </a:lnTo>
                <a:lnTo>
                  <a:pt x="685" y="120"/>
                </a:lnTo>
                <a:lnTo>
                  <a:pt x="645" y="104"/>
                </a:lnTo>
                <a:lnTo>
                  <a:pt x="603" y="89"/>
                </a:lnTo>
                <a:lnTo>
                  <a:pt x="561" y="74"/>
                </a:lnTo>
                <a:lnTo>
                  <a:pt x="518" y="61"/>
                </a:lnTo>
                <a:lnTo>
                  <a:pt x="475" y="50"/>
                </a:lnTo>
                <a:lnTo>
                  <a:pt x="431" y="39"/>
                </a:lnTo>
                <a:lnTo>
                  <a:pt x="387" y="29"/>
                </a:lnTo>
                <a:lnTo>
                  <a:pt x="341" y="21"/>
                </a:lnTo>
                <a:lnTo>
                  <a:pt x="295" y="14"/>
                </a:lnTo>
                <a:lnTo>
                  <a:pt x="247" y="10"/>
                </a:lnTo>
                <a:lnTo>
                  <a:pt x="200" y="5"/>
                </a:lnTo>
                <a:lnTo>
                  <a:pt x="151" y="1"/>
                </a:lnTo>
                <a:lnTo>
                  <a:pt x="101" y="0"/>
                </a:lnTo>
                <a:lnTo>
                  <a:pt x="52" y="0"/>
                </a:lnTo>
                <a:lnTo>
                  <a:pt x="0" y="1"/>
                </a:lnTo>
                <a:lnTo>
                  <a:pt x="0" y="50"/>
                </a:lnTo>
                <a:lnTo>
                  <a:pt x="47" y="49"/>
                </a:lnTo>
                <a:lnTo>
                  <a:pt x="93" y="50"/>
                </a:lnTo>
                <a:lnTo>
                  <a:pt x="138" y="51"/>
                </a:lnTo>
                <a:lnTo>
                  <a:pt x="183" y="54"/>
                </a:lnTo>
                <a:lnTo>
                  <a:pt x="227" y="58"/>
                </a:lnTo>
                <a:lnTo>
                  <a:pt x="269" y="64"/>
                </a:lnTo>
                <a:lnTo>
                  <a:pt x="312" y="69"/>
                </a:lnTo>
                <a:lnTo>
                  <a:pt x="353" y="77"/>
                </a:lnTo>
                <a:lnTo>
                  <a:pt x="395" y="86"/>
                </a:lnTo>
                <a:lnTo>
                  <a:pt x="435" y="95"/>
                </a:lnTo>
                <a:lnTo>
                  <a:pt x="474" y="106"/>
                </a:lnTo>
                <a:lnTo>
                  <a:pt x="515" y="118"/>
                </a:lnTo>
                <a:lnTo>
                  <a:pt x="554" y="130"/>
                </a:lnTo>
                <a:lnTo>
                  <a:pt x="592" y="144"/>
                </a:lnTo>
                <a:lnTo>
                  <a:pt x="630" y="159"/>
                </a:lnTo>
                <a:lnTo>
                  <a:pt x="668" y="174"/>
                </a:lnTo>
                <a:lnTo>
                  <a:pt x="667" y="189"/>
                </a:lnTo>
                <a:lnTo>
                  <a:pt x="663" y="201"/>
                </a:lnTo>
                <a:lnTo>
                  <a:pt x="656" y="210"/>
                </a:lnTo>
                <a:lnTo>
                  <a:pt x="647" y="219"/>
                </a:lnTo>
                <a:lnTo>
                  <a:pt x="634" y="226"/>
                </a:lnTo>
                <a:lnTo>
                  <a:pt x="619" y="233"/>
                </a:lnTo>
                <a:lnTo>
                  <a:pt x="601" y="240"/>
                </a:lnTo>
                <a:lnTo>
                  <a:pt x="580" y="247"/>
                </a:lnTo>
                <a:lnTo>
                  <a:pt x="566" y="253"/>
                </a:lnTo>
                <a:lnTo>
                  <a:pt x="547" y="258"/>
                </a:lnTo>
                <a:lnTo>
                  <a:pt x="525" y="264"/>
                </a:lnTo>
                <a:lnTo>
                  <a:pt x="498" y="270"/>
                </a:lnTo>
                <a:lnTo>
                  <a:pt x="469" y="276"/>
                </a:lnTo>
                <a:lnTo>
                  <a:pt x="436" y="280"/>
                </a:lnTo>
                <a:lnTo>
                  <a:pt x="401" y="286"/>
                </a:lnTo>
                <a:lnTo>
                  <a:pt x="363" y="291"/>
                </a:lnTo>
                <a:lnTo>
                  <a:pt x="322" y="294"/>
                </a:lnTo>
                <a:lnTo>
                  <a:pt x="280" y="299"/>
                </a:lnTo>
                <a:lnTo>
                  <a:pt x="235" y="301"/>
                </a:lnTo>
                <a:lnTo>
                  <a:pt x="190" y="304"/>
                </a:lnTo>
                <a:lnTo>
                  <a:pt x="144" y="307"/>
                </a:lnTo>
                <a:lnTo>
                  <a:pt x="95" y="308"/>
                </a:lnTo>
                <a:lnTo>
                  <a:pt x="48" y="308"/>
                </a:lnTo>
                <a:lnTo>
                  <a:pt x="0" y="308"/>
                </a:lnTo>
                <a:lnTo>
                  <a:pt x="0" y="358"/>
                </a:lnTo>
                <a:lnTo>
                  <a:pt x="50" y="360"/>
                </a:lnTo>
                <a:lnTo>
                  <a:pt x="102" y="358"/>
                </a:lnTo>
                <a:lnTo>
                  <a:pt x="153" y="357"/>
                </a:lnTo>
                <a:lnTo>
                  <a:pt x="202" y="355"/>
                </a:lnTo>
                <a:lnTo>
                  <a:pt x="252" y="353"/>
                </a:lnTo>
                <a:lnTo>
                  <a:pt x="300" y="348"/>
                </a:lnTo>
                <a:lnTo>
                  <a:pt x="348" y="344"/>
                </a:lnTo>
                <a:lnTo>
                  <a:pt x="393" y="339"/>
                </a:lnTo>
                <a:lnTo>
                  <a:pt x="436" y="332"/>
                </a:lnTo>
                <a:lnTo>
                  <a:pt x="478" y="325"/>
                </a:lnTo>
                <a:lnTo>
                  <a:pt x="517" y="317"/>
                </a:lnTo>
                <a:lnTo>
                  <a:pt x="553" y="309"/>
                </a:lnTo>
                <a:lnTo>
                  <a:pt x="587" y="300"/>
                </a:lnTo>
                <a:lnTo>
                  <a:pt x="617" y="289"/>
                </a:lnTo>
                <a:lnTo>
                  <a:pt x="645" y="279"/>
                </a:lnTo>
                <a:lnTo>
                  <a:pt x="668" y="268"/>
                </a:lnTo>
                <a:lnTo>
                  <a:pt x="668" y="1978"/>
                </a:lnTo>
                <a:lnTo>
                  <a:pt x="638" y="2062"/>
                </a:lnTo>
                <a:lnTo>
                  <a:pt x="604" y="2049"/>
                </a:lnTo>
                <a:lnTo>
                  <a:pt x="569" y="2037"/>
                </a:lnTo>
                <a:lnTo>
                  <a:pt x="533" y="2025"/>
                </a:lnTo>
                <a:lnTo>
                  <a:pt x="496" y="2014"/>
                </a:lnTo>
                <a:lnTo>
                  <a:pt x="458" y="2004"/>
                </a:lnTo>
                <a:lnTo>
                  <a:pt x="419" y="1995"/>
                </a:lnTo>
                <a:lnTo>
                  <a:pt x="379" y="1986"/>
                </a:lnTo>
                <a:lnTo>
                  <a:pt x="338" y="1979"/>
                </a:lnTo>
                <a:lnTo>
                  <a:pt x="298" y="1972"/>
                </a:lnTo>
                <a:lnTo>
                  <a:pt x="255" y="1966"/>
                </a:lnTo>
                <a:lnTo>
                  <a:pt x="214" y="1962"/>
                </a:lnTo>
                <a:lnTo>
                  <a:pt x="171" y="1957"/>
                </a:lnTo>
                <a:lnTo>
                  <a:pt x="129" y="1955"/>
                </a:lnTo>
                <a:lnTo>
                  <a:pt x="86" y="1953"/>
                </a:lnTo>
                <a:lnTo>
                  <a:pt x="42" y="1950"/>
                </a:lnTo>
                <a:lnTo>
                  <a:pt x="0" y="195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125">
            <a:extLst>
              <a:ext uri="{FF2B5EF4-FFF2-40B4-BE49-F238E27FC236}">
                <a16:creationId xmlns:a16="http://schemas.microsoft.com/office/drawing/2014/main" id="{00000000-0008-0000-0000-00007E000000}"/>
              </a:ext>
            </a:extLst>
          </xdr:cNvPr>
          <xdr:cNvSpPr>
            <a:spLocks/>
          </xdr:cNvSpPr>
        </xdr:nvSpPr>
        <xdr:spPr bwMode="auto">
          <a:xfrm>
            <a:off x="2033588" y="4078874"/>
            <a:ext cx="823913" cy="223838"/>
          </a:xfrm>
          <a:custGeom>
            <a:avLst/>
            <a:gdLst/>
            <a:ahLst/>
            <a:cxnLst>
              <a:cxn ang="0">
                <a:pos x="571" y="1"/>
              </a:cxn>
              <a:cxn ang="0">
                <a:pos x="673" y="7"/>
              </a:cxn>
              <a:cxn ang="0">
                <a:pos x="765" y="17"/>
              </a:cxn>
              <a:cxn ang="0">
                <a:pos x="848" y="32"/>
              </a:cxn>
              <a:cxn ang="0">
                <a:pos x="919" y="51"/>
              </a:cxn>
              <a:cxn ang="0">
                <a:pos x="974" y="73"/>
              </a:cxn>
              <a:cxn ang="0">
                <a:pos x="1015" y="99"/>
              </a:cxn>
              <a:cxn ang="0">
                <a:pos x="1035" y="126"/>
              </a:cxn>
              <a:cxn ang="0">
                <a:pos x="1035" y="155"/>
              </a:cxn>
              <a:cxn ang="0">
                <a:pos x="1015" y="183"/>
              </a:cxn>
              <a:cxn ang="0">
                <a:pos x="974" y="208"/>
              </a:cxn>
              <a:cxn ang="0">
                <a:pos x="919" y="230"/>
              </a:cxn>
              <a:cxn ang="0">
                <a:pos x="848" y="250"/>
              </a:cxn>
              <a:cxn ang="0">
                <a:pos x="765" y="265"/>
              </a:cxn>
              <a:cxn ang="0">
                <a:pos x="673" y="275"/>
              </a:cxn>
              <a:cxn ang="0">
                <a:pos x="571" y="281"/>
              </a:cxn>
              <a:cxn ang="0">
                <a:pos x="465" y="281"/>
              </a:cxn>
              <a:cxn ang="0">
                <a:pos x="364" y="275"/>
              </a:cxn>
              <a:cxn ang="0">
                <a:pos x="272" y="265"/>
              </a:cxn>
              <a:cxn ang="0">
                <a:pos x="189" y="250"/>
              </a:cxn>
              <a:cxn ang="0">
                <a:pos x="118" y="230"/>
              </a:cxn>
              <a:cxn ang="0">
                <a:pos x="62" y="208"/>
              </a:cxn>
              <a:cxn ang="0">
                <a:pos x="23" y="183"/>
              </a:cxn>
              <a:cxn ang="0">
                <a:pos x="2" y="155"/>
              </a:cxn>
              <a:cxn ang="0">
                <a:pos x="2" y="126"/>
              </a:cxn>
              <a:cxn ang="0">
                <a:pos x="23" y="99"/>
              </a:cxn>
              <a:cxn ang="0">
                <a:pos x="62" y="73"/>
              </a:cxn>
              <a:cxn ang="0">
                <a:pos x="118" y="51"/>
              </a:cxn>
              <a:cxn ang="0">
                <a:pos x="189" y="32"/>
              </a:cxn>
              <a:cxn ang="0">
                <a:pos x="272" y="17"/>
              </a:cxn>
              <a:cxn ang="0">
                <a:pos x="364" y="7"/>
              </a:cxn>
              <a:cxn ang="0">
                <a:pos x="465" y="1"/>
              </a:cxn>
            </a:cxnLst>
            <a:rect l="0" t="0" r="r" b="b"/>
            <a:pathLst>
              <a:path w="1038" h="282">
                <a:moveTo>
                  <a:pt x="518" y="0"/>
                </a:moveTo>
                <a:lnTo>
                  <a:pt x="571" y="1"/>
                </a:lnTo>
                <a:lnTo>
                  <a:pt x="623" y="2"/>
                </a:lnTo>
                <a:lnTo>
                  <a:pt x="673" y="7"/>
                </a:lnTo>
                <a:lnTo>
                  <a:pt x="720" y="11"/>
                </a:lnTo>
                <a:lnTo>
                  <a:pt x="765" y="17"/>
                </a:lnTo>
                <a:lnTo>
                  <a:pt x="808" y="24"/>
                </a:lnTo>
                <a:lnTo>
                  <a:pt x="848" y="32"/>
                </a:lnTo>
                <a:lnTo>
                  <a:pt x="886" y="41"/>
                </a:lnTo>
                <a:lnTo>
                  <a:pt x="919" y="51"/>
                </a:lnTo>
                <a:lnTo>
                  <a:pt x="949" y="62"/>
                </a:lnTo>
                <a:lnTo>
                  <a:pt x="974" y="73"/>
                </a:lnTo>
                <a:lnTo>
                  <a:pt x="996" y="86"/>
                </a:lnTo>
                <a:lnTo>
                  <a:pt x="1015" y="99"/>
                </a:lnTo>
                <a:lnTo>
                  <a:pt x="1027" y="113"/>
                </a:lnTo>
                <a:lnTo>
                  <a:pt x="1035" y="126"/>
                </a:lnTo>
                <a:lnTo>
                  <a:pt x="1038" y="140"/>
                </a:lnTo>
                <a:lnTo>
                  <a:pt x="1035" y="155"/>
                </a:lnTo>
                <a:lnTo>
                  <a:pt x="1027" y="169"/>
                </a:lnTo>
                <a:lnTo>
                  <a:pt x="1015" y="183"/>
                </a:lnTo>
                <a:lnTo>
                  <a:pt x="996" y="195"/>
                </a:lnTo>
                <a:lnTo>
                  <a:pt x="974" y="208"/>
                </a:lnTo>
                <a:lnTo>
                  <a:pt x="949" y="220"/>
                </a:lnTo>
                <a:lnTo>
                  <a:pt x="919" y="230"/>
                </a:lnTo>
                <a:lnTo>
                  <a:pt x="886" y="240"/>
                </a:lnTo>
                <a:lnTo>
                  <a:pt x="848" y="250"/>
                </a:lnTo>
                <a:lnTo>
                  <a:pt x="808" y="258"/>
                </a:lnTo>
                <a:lnTo>
                  <a:pt x="765" y="265"/>
                </a:lnTo>
                <a:lnTo>
                  <a:pt x="720" y="270"/>
                </a:lnTo>
                <a:lnTo>
                  <a:pt x="673" y="275"/>
                </a:lnTo>
                <a:lnTo>
                  <a:pt x="623" y="280"/>
                </a:lnTo>
                <a:lnTo>
                  <a:pt x="571" y="281"/>
                </a:lnTo>
                <a:lnTo>
                  <a:pt x="518" y="282"/>
                </a:lnTo>
                <a:lnTo>
                  <a:pt x="465" y="281"/>
                </a:lnTo>
                <a:lnTo>
                  <a:pt x="413" y="280"/>
                </a:lnTo>
                <a:lnTo>
                  <a:pt x="364" y="275"/>
                </a:lnTo>
                <a:lnTo>
                  <a:pt x="317" y="270"/>
                </a:lnTo>
                <a:lnTo>
                  <a:pt x="272" y="265"/>
                </a:lnTo>
                <a:lnTo>
                  <a:pt x="229" y="258"/>
                </a:lnTo>
                <a:lnTo>
                  <a:pt x="189" y="250"/>
                </a:lnTo>
                <a:lnTo>
                  <a:pt x="152" y="240"/>
                </a:lnTo>
                <a:lnTo>
                  <a:pt x="118" y="230"/>
                </a:lnTo>
                <a:lnTo>
                  <a:pt x="88" y="220"/>
                </a:lnTo>
                <a:lnTo>
                  <a:pt x="62" y="208"/>
                </a:lnTo>
                <a:lnTo>
                  <a:pt x="40" y="195"/>
                </a:lnTo>
                <a:lnTo>
                  <a:pt x="23" y="183"/>
                </a:lnTo>
                <a:lnTo>
                  <a:pt x="10" y="169"/>
                </a:lnTo>
                <a:lnTo>
                  <a:pt x="2" y="155"/>
                </a:lnTo>
                <a:lnTo>
                  <a:pt x="0" y="140"/>
                </a:lnTo>
                <a:lnTo>
                  <a:pt x="2" y="126"/>
                </a:lnTo>
                <a:lnTo>
                  <a:pt x="10" y="113"/>
                </a:lnTo>
                <a:lnTo>
                  <a:pt x="23" y="99"/>
                </a:lnTo>
                <a:lnTo>
                  <a:pt x="40" y="86"/>
                </a:lnTo>
                <a:lnTo>
                  <a:pt x="62" y="73"/>
                </a:lnTo>
                <a:lnTo>
                  <a:pt x="88" y="62"/>
                </a:lnTo>
                <a:lnTo>
                  <a:pt x="118" y="51"/>
                </a:lnTo>
                <a:lnTo>
                  <a:pt x="152" y="41"/>
                </a:lnTo>
                <a:lnTo>
                  <a:pt x="189" y="32"/>
                </a:lnTo>
                <a:lnTo>
                  <a:pt x="229" y="24"/>
                </a:lnTo>
                <a:lnTo>
                  <a:pt x="272" y="17"/>
                </a:lnTo>
                <a:lnTo>
                  <a:pt x="317" y="11"/>
                </a:lnTo>
                <a:lnTo>
                  <a:pt x="364" y="7"/>
                </a:lnTo>
                <a:lnTo>
                  <a:pt x="413" y="2"/>
                </a:lnTo>
                <a:lnTo>
                  <a:pt x="465" y="1"/>
                </a:lnTo>
                <a:lnTo>
                  <a:pt x="518" y="0"/>
                </a:lnTo>
                <a:close/>
              </a:path>
            </a:pathLst>
          </a:custGeom>
          <a:solidFill>
            <a:schemeClr val="bg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Round Same Side Corner Rectangle 126">
            <a:extLst>
              <a:ext uri="{FF2B5EF4-FFF2-40B4-BE49-F238E27FC236}">
                <a16:creationId xmlns:a16="http://schemas.microsoft.com/office/drawing/2014/main" id="{00000000-0008-0000-0000-00007F000000}"/>
              </a:ext>
            </a:extLst>
          </xdr:cNvPr>
          <xdr:cNvSpPr/>
        </xdr:nvSpPr>
        <xdr:spPr>
          <a:xfrm rot="10800000">
            <a:off x="1958144" y="3803551"/>
            <a:ext cx="969264" cy="457200"/>
          </a:xfrm>
          <a:prstGeom prst="round2SameRect">
            <a:avLst>
              <a:gd name="adj1" fmla="val 46232"/>
              <a:gd name="adj2" fmla="val 0"/>
            </a:avLst>
          </a:prstGeom>
          <a:solidFill>
            <a:schemeClr val="bg1">
              <a:alpha val="76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28" name="Freeform 127">
            <a:extLst>
              <a:ext uri="{FF2B5EF4-FFF2-40B4-BE49-F238E27FC236}">
                <a16:creationId xmlns:a16="http://schemas.microsoft.com/office/drawing/2014/main" id="{00000000-0008-0000-0000-000080000000}"/>
              </a:ext>
            </a:extLst>
          </xdr:cNvPr>
          <xdr:cNvSpPr>
            <a:spLocks/>
          </xdr:cNvSpPr>
        </xdr:nvSpPr>
        <xdr:spPr bwMode="auto">
          <a:xfrm>
            <a:off x="2355850" y="3607386"/>
            <a:ext cx="92075" cy="36513"/>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128">
            <a:extLst>
              <a:ext uri="{FF2B5EF4-FFF2-40B4-BE49-F238E27FC236}">
                <a16:creationId xmlns:a16="http://schemas.microsoft.com/office/drawing/2014/main" id="{00000000-0008-0000-0000-000081000000}"/>
              </a:ext>
            </a:extLst>
          </xdr:cNvPr>
          <xdr:cNvSpPr>
            <a:spLocks/>
          </xdr:cNvSpPr>
        </xdr:nvSpPr>
        <xdr:spPr bwMode="auto">
          <a:xfrm>
            <a:off x="2355850" y="3688349"/>
            <a:ext cx="92075" cy="36513"/>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3"/>
              </a:cxn>
              <a:cxn ang="0">
                <a:pos x="72" y="45"/>
              </a:cxn>
              <a:cxn ang="0">
                <a:pos x="58" y="45"/>
              </a:cxn>
              <a:cxn ang="0">
                <a:pos x="44" y="44"/>
              </a:cxn>
              <a:cxn ang="0">
                <a:pos x="31" y="43"/>
              </a:cxn>
              <a:cxn ang="0">
                <a:pos x="16" y="40"/>
              </a:cxn>
              <a:cxn ang="0">
                <a:pos x="0" y="37"/>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3"/>
                </a:lnTo>
                <a:lnTo>
                  <a:pt x="72" y="45"/>
                </a:lnTo>
                <a:lnTo>
                  <a:pt x="58" y="45"/>
                </a:lnTo>
                <a:lnTo>
                  <a:pt x="44" y="44"/>
                </a:lnTo>
                <a:lnTo>
                  <a:pt x="31" y="43"/>
                </a:lnTo>
                <a:lnTo>
                  <a:pt x="16" y="40"/>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0" name="Freeform 129">
            <a:extLst>
              <a:ext uri="{FF2B5EF4-FFF2-40B4-BE49-F238E27FC236}">
                <a16:creationId xmlns:a16="http://schemas.microsoft.com/office/drawing/2014/main" id="{00000000-0008-0000-0000-000082000000}"/>
              </a:ext>
            </a:extLst>
          </xdr:cNvPr>
          <xdr:cNvSpPr>
            <a:spLocks/>
          </xdr:cNvSpPr>
        </xdr:nvSpPr>
        <xdr:spPr bwMode="auto">
          <a:xfrm>
            <a:off x="2355850" y="3758199"/>
            <a:ext cx="92075" cy="36513"/>
          </a:xfrm>
          <a:custGeom>
            <a:avLst/>
            <a:gdLst/>
            <a:ahLst/>
            <a:cxnLst>
              <a:cxn ang="0">
                <a:pos x="0" y="1"/>
              </a:cxn>
              <a:cxn ang="0">
                <a:pos x="15" y="2"/>
              </a:cxn>
              <a:cxn ang="0">
                <a:pos x="30" y="3"/>
              </a:cxn>
              <a:cxn ang="0">
                <a:pos x="45" y="4"/>
              </a:cxn>
              <a:cxn ang="0">
                <a:pos x="59" y="4"/>
              </a:cxn>
              <a:cxn ang="0">
                <a:pos x="73" y="4"/>
              </a:cxn>
              <a:cxn ang="0">
                <a:pos x="88" y="3"/>
              </a:cxn>
              <a:cxn ang="0">
                <a:pos x="101" y="2"/>
              </a:cxn>
              <a:cxn ang="0">
                <a:pos x="116" y="0"/>
              </a:cxn>
              <a:cxn ang="0">
                <a:pos x="115" y="36"/>
              </a:cxn>
              <a:cxn ang="0">
                <a:pos x="99" y="40"/>
              </a:cxn>
              <a:cxn ang="0">
                <a:pos x="84" y="42"/>
              </a:cxn>
              <a:cxn ang="0">
                <a:pos x="72" y="44"/>
              </a:cxn>
              <a:cxn ang="0">
                <a:pos x="58" y="44"/>
              </a:cxn>
              <a:cxn ang="0">
                <a:pos x="44" y="43"/>
              </a:cxn>
              <a:cxn ang="0">
                <a:pos x="31" y="42"/>
              </a:cxn>
              <a:cxn ang="0">
                <a:pos x="16" y="40"/>
              </a:cxn>
              <a:cxn ang="0">
                <a:pos x="0" y="38"/>
              </a:cxn>
              <a:cxn ang="0">
                <a:pos x="0" y="1"/>
              </a:cxn>
            </a:cxnLst>
            <a:rect l="0" t="0" r="r" b="b"/>
            <a:pathLst>
              <a:path w="116" h="44">
                <a:moveTo>
                  <a:pt x="0" y="1"/>
                </a:moveTo>
                <a:lnTo>
                  <a:pt x="15" y="2"/>
                </a:lnTo>
                <a:lnTo>
                  <a:pt x="30" y="3"/>
                </a:lnTo>
                <a:lnTo>
                  <a:pt x="45" y="4"/>
                </a:lnTo>
                <a:lnTo>
                  <a:pt x="59" y="4"/>
                </a:lnTo>
                <a:lnTo>
                  <a:pt x="73" y="4"/>
                </a:lnTo>
                <a:lnTo>
                  <a:pt x="88" y="3"/>
                </a:lnTo>
                <a:lnTo>
                  <a:pt x="101" y="2"/>
                </a:lnTo>
                <a:lnTo>
                  <a:pt x="116" y="0"/>
                </a:lnTo>
                <a:lnTo>
                  <a:pt x="115" y="36"/>
                </a:lnTo>
                <a:lnTo>
                  <a:pt x="99" y="40"/>
                </a:lnTo>
                <a:lnTo>
                  <a:pt x="84" y="42"/>
                </a:lnTo>
                <a:lnTo>
                  <a:pt x="72" y="44"/>
                </a:lnTo>
                <a:lnTo>
                  <a:pt x="58" y="44"/>
                </a:lnTo>
                <a:lnTo>
                  <a:pt x="44" y="43"/>
                </a:lnTo>
                <a:lnTo>
                  <a:pt x="31" y="42"/>
                </a:lnTo>
                <a:lnTo>
                  <a:pt x="16"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1" name="Freeform 130">
            <a:extLst>
              <a:ext uri="{FF2B5EF4-FFF2-40B4-BE49-F238E27FC236}">
                <a16:creationId xmlns:a16="http://schemas.microsoft.com/office/drawing/2014/main" id="{00000000-0008-0000-0000-000083000000}"/>
              </a:ext>
            </a:extLst>
          </xdr:cNvPr>
          <xdr:cNvSpPr>
            <a:spLocks/>
          </xdr:cNvSpPr>
        </xdr:nvSpPr>
        <xdr:spPr bwMode="auto">
          <a:xfrm>
            <a:off x="2355850" y="3505786"/>
            <a:ext cx="128588" cy="36513"/>
          </a:xfrm>
          <a:custGeom>
            <a:avLst/>
            <a:gdLst/>
            <a:ahLst/>
            <a:cxnLst>
              <a:cxn ang="0">
                <a:pos x="0" y="0"/>
              </a:cxn>
              <a:cxn ang="0">
                <a:pos x="21" y="1"/>
              </a:cxn>
              <a:cxn ang="0">
                <a:pos x="42" y="2"/>
              </a:cxn>
              <a:cxn ang="0">
                <a:pos x="62" y="3"/>
              </a:cxn>
              <a:cxn ang="0">
                <a:pos x="82" y="3"/>
              </a:cxn>
              <a:cxn ang="0">
                <a:pos x="101" y="3"/>
              </a:cxn>
              <a:cxn ang="0">
                <a:pos x="122" y="3"/>
              </a:cxn>
              <a:cxn ang="0">
                <a:pos x="143" y="2"/>
              </a:cxn>
              <a:cxn ang="0">
                <a:pos x="164" y="0"/>
              </a:cxn>
              <a:cxn ang="0">
                <a:pos x="164" y="36"/>
              </a:cxn>
              <a:cxn ang="0">
                <a:pos x="141" y="40"/>
              </a:cxn>
              <a:cxn ang="0">
                <a:pos x="120" y="42"/>
              </a:cxn>
              <a:cxn ang="0">
                <a:pos x="100" y="45"/>
              </a:cxn>
              <a:cxn ang="0">
                <a:pos x="82" y="45"/>
              </a:cxn>
              <a:cxn ang="0">
                <a:pos x="63" y="43"/>
              </a:cxn>
              <a:cxn ang="0">
                <a:pos x="44" y="42"/>
              </a:cxn>
              <a:cxn ang="0">
                <a:pos x="23" y="40"/>
              </a:cxn>
              <a:cxn ang="0">
                <a:pos x="0" y="36"/>
              </a:cxn>
              <a:cxn ang="0">
                <a:pos x="0" y="0"/>
              </a:cxn>
            </a:cxnLst>
            <a:rect l="0" t="0" r="r" b="b"/>
            <a:pathLst>
              <a:path w="164" h="45">
                <a:moveTo>
                  <a:pt x="0" y="0"/>
                </a:moveTo>
                <a:lnTo>
                  <a:pt x="21" y="1"/>
                </a:lnTo>
                <a:lnTo>
                  <a:pt x="42" y="2"/>
                </a:lnTo>
                <a:lnTo>
                  <a:pt x="62" y="3"/>
                </a:lnTo>
                <a:lnTo>
                  <a:pt x="82" y="3"/>
                </a:lnTo>
                <a:lnTo>
                  <a:pt x="101" y="3"/>
                </a:lnTo>
                <a:lnTo>
                  <a:pt x="122" y="3"/>
                </a:lnTo>
                <a:lnTo>
                  <a:pt x="143" y="2"/>
                </a:lnTo>
                <a:lnTo>
                  <a:pt x="164" y="0"/>
                </a:lnTo>
                <a:lnTo>
                  <a:pt x="164" y="36"/>
                </a:lnTo>
                <a:lnTo>
                  <a:pt x="141" y="40"/>
                </a:lnTo>
                <a:lnTo>
                  <a:pt x="120" y="42"/>
                </a:lnTo>
                <a:lnTo>
                  <a:pt x="100" y="45"/>
                </a:lnTo>
                <a:lnTo>
                  <a:pt x="82" y="45"/>
                </a:lnTo>
                <a:lnTo>
                  <a:pt x="63" y="43"/>
                </a:lnTo>
                <a:lnTo>
                  <a:pt x="44" y="42"/>
                </a:lnTo>
                <a:lnTo>
                  <a:pt x="23" y="40"/>
                </a:lnTo>
                <a:lnTo>
                  <a:pt x="0" y="36"/>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Rectangle 131">
            <a:extLst>
              <a:ext uri="{FF2B5EF4-FFF2-40B4-BE49-F238E27FC236}">
                <a16:creationId xmlns:a16="http://schemas.microsoft.com/office/drawing/2014/main" id="{00000000-0008-0000-0000-000084000000}"/>
              </a:ext>
            </a:extLst>
          </xdr:cNvPr>
          <xdr:cNvSpPr>
            <a:spLocks noChangeArrowheads="1"/>
          </xdr:cNvSpPr>
        </xdr:nvSpPr>
        <xdr:spPr bwMode="auto">
          <a:xfrm>
            <a:off x="2289175" y="2883486"/>
            <a:ext cx="19050" cy="1373188"/>
          </a:xfrm>
          <a:prstGeom prst="rect">
            <a:avLst/>
          </a:prstGeom>
          <a:solidFill>
            <a:schemeClr val="tx1">
              <a:lumMod val="65000"/>
              <a:lumOff val="35000"/>
            </a:schemeClr>
          </a:solidFill>
          <a:ln w="9525">
            <a:no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3" name="Freeform 132">
            <a:extLst>
              <a:ext uri="{FF2B5EF4-FFF2-40B4-BE49-F238E27FC236}">
                <a16:creationId xmlns:a16="http://schemas.microsoft.com/office/drawing/2014/main" id="{00000000-0008-0000-0000-000085000000}"/>
              </a:ext>
            </a:extLst>
          </xdr:cNvPr>
          <xdr:cNvSpPr>
            <a:spLocks/>
          </xdr:cNvSpPr>
        </xdr:nvSpPr>
        <xdr:spPr bwMode="auto">
          <a:xfrm>
            <a:off x="2355850" y="3909011"/>
            <a:ext cx="92075" cy="34925"/>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4" name="Freeform 133">
            <a:extLst>
              <a:ext uri="{FF2B5EF4-FFF2-40B4-BE49-F238E27FC236}">
                <a16:creationId xmlns:a16="http://schemas.microsoft.com/office/drawing/2014/main" id="{00000000-0008-0000-0000-000086000000}"/>
              </a:ext>
            </a:extLst>
          </xdr:cNvPr>
          <xdr:cNvSpPr>
            <a:spLocks/>
          </xdr:cNvSpPr>
        </xdr:nvSpPr>
        <xdr:spPr bwMode="auto">
          <a:xfrm>
            <a:off x="2355850" y="3989974"/>
            <a:ext cx="92075" cy="34925"/>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3"/>
              </a:cxn>
              <a:cxn ang="0">
                <a:pos x="72" y="45"/>
              </a:cxn>
              <a:cxn ang="0">
                <a:pos x="58" y="45"/>
              </a:cxn>
              <a:cxn ang="0">
                <a:pos x="44" y="44"/>
              </a:cxn>
              <a:cxn ang="0">
                <a:pos x="31" y="43"/>
              </a:cxn>
              <a:cxn ang="0">
                <a:pos x="16" y="40"/>
              </a:cxn>
              <a:cxn ang="0">
                <a:pos x="0" y="37"/>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3"/>
                </a:lnTo>
                <a:lnTo>
                  <a:pt x="72" y="45"/>
                </a:lnTo>
                <a:lnTo>
                  <a:pt x="58" y="45"/>
                </a:lnTo>
                <a:lnTo>
                  <a:pt x="44" y="44"/>
                </a:lnTo>
                <a:lnTo>
                  <a:pt x="31" y="43"/>
                </a:lnTo>
                <a:lnTo>
                  <a:pt x="16" y="40"/>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134">
            <a:extLst>
              <a:ext uri="{FF2B5EF4-FFF2-40B4-BE49-F238E27FC236}">
                <a16:creationId xmlns:a16="http://schemas.microsoft.com/office/drawing/2014/main" id="{00000000-0008-0000-0000-000087000000}"/>
              </a:ext>
            </a:extLst>
          </xdr:cNvPr>
          <xdr:cNvSpPr>
            <a:spLocks/>
          </xdr:cNvSpPr>
        </xdr:nvSpPr>
        <xdr:spPr bwMode="auto">
          <a:xfrm>
            <a:off x="2355850" y="4059824"/>
            <a:ext cx="92075" cy="34925"/>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6" name="Freeform 135">
            <a:extLst>
              <a:ext uri="{FF2B5EF4-FFF2-40B4-BE49-F238E27FC236}">
                <a16:creationId xmlns:a16="http://schemas.microsoft.com/office/drawing/2014/main" id="{00000000-0008-0000-0000-000088000000}"/>
              </a:ext>
            </a:extLst>
          </xdr:cNvPr>
          <xdr:cNvSpPr>
            <a:spLocks/>
          </xdr:cNvSpPr>
        </xdr:nvSpPr>
        <xdr:spPr bwMode="auto">
          <a:xfrm>
            <a:off x="2355850" y="4228099"/>
            <a:ext cx="92075" cy="36513"/>
          </a:xfrm>
          <a:custGeom>
            <a:avLst/>
            <a:gdLst/>
            <a:ahLst/>
            <a:cxnLst>
              <a:cxn ang="0">
                <a:pos x="0" y="1"/>
              </a:cxn>
              <a:cxn ang="0">
                <a:pos x="15" y="2"/>
              </a:cxn>
              <a:cxn ang="0">
                <a:pos x="30" y="3"/>
              </a:cxn>
              <a:cxn ang="0">
                <a:pos x="45" y="3"/>
              </a:cxn>
              <a:cxn ang="0">
                <a:pos x="59" y="3"/>
              </a:cxn>
              <a:cxn ang="0">
                <a:pos x="73" y="3"/>
              </a:cxn>
              <a:cxn ang="0">
                <a:pos x="88" y="3"/>
              </a:cxn>
              <a:cxn ang="0">
                <a:pos x="101" y="2"/>
              </a:cxn>
              <a:cxn ang="0">
                <a:pos x="116" y="0"/>
              </a:cxn>
              <a:cxn ang="0">
                <a:pos x="115" y="38"/>
              </a:cxn>
              <a:cxn ang="0">
                <a:pos x="99" y="41"/>
              </a:cxn>
              <a:cxn ang="0">
                <a:pos x="84" y="43"/>
              </a:cxn>
              <a:cxn ang="0">
                <a:pos x="72" y="44"/>
              </a:cxn>
              <a:cxn ang="0">
                <a:pos x="58" y="44"/>
              </a:cxn>
              <a:cxn ang="0">
                <a:pos x="44" y="44"/>
              </a:cxn>
              <a:cxn ang="0">
                <a:pos x="31" y="43"/>
              </a:cxn>
              <a:cxn ang="0">
                <a:pos x="16" y="41"/>
              </a:cxn>
              <a:cxn ang="0">
                <a:pos x="0" y="38"/>
              </a:cxn>
              <a:cxn ang="0">
                <a:pos x="0" y="1"/>
              </a:cxn>
            </a:cxnLst>
            <a:rect l="0" t="0" r="r" b="b"/>
            <a:pathLst>
              <a:path w="116" h="44">
                <a:moveTo>
                  <a:pt x="0" y="1"/>
                </a:moveTo>
                <a:lnTo>
                  <a:pt x="15" y="2"/>
                </a:lnTo>
                <a:lnTo>
                  <a:pt x="30" y="3"/>
                </a:lnTo>
                <a:lnTo>
                  <a:pt x="45" y="3"/>
                </a:lnTo>
                <a:lnTo>
                  <a:pt x="59" y="3"/>
                </a:lnTo>
                <a:lnTo>
                  <a:pt x="73" y="3"/>
                </a:lnTo>
                <a:lnTo>
                  <a:pt x="88" y="3"/>
                </a:lnTo>
                <a:lnTo>
                  <a:pt x="101" y="2"/>
                </a:lnTo>
                <a:lnTo>
                  <a:pt x="116" y="0"/>
                </a:lnTo>
                <a:lnTo>
                  <a:pt x="115" y="38"/>
                </a:lnTo>
                <a:lnTo>
                  <a:pt x="99" y="41"/>
                </a:lnTo>
                <a:lnTo>
                  <a:pt x="84" y="43"/>
                </a:lnTo>
                <a:lnTo>
                  <a:pt x="72" y="44"/>
                </a:lnTo>
                <a:lnTo>
                  <a:pt x="58" y="44"/>
                </a:lnTo>
                <a:lnTo>
                  <a:pt x="44" y="44"/>
                </a:lnTo>
                <a:lnTo>
                  <a:pt x="31" y="43"/>
                </a:lnTo>
                <a:lnTo>
                  <a:pt x="16" y="41"/>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7" name="Freeform 136">
            <a:extLst>
              <a:ext uri="{FF2B5EF4-FFF2-40B4-BE49-F238E27FC236}">
                <a16:creationId xmlns:a16="http://schemas.microsoft.com/office/drawing/2014/main" id="{00000000-0008-0000-0000-000089000000}"/>
              </a:ext>
            </a:extLst>
          </xdr:cNvPr>
          <xdr:cNvSpPr>
            <a:spLocks/>
          </xdr:cNvSpPr>
        </xdr:nvSpPr>
        <xdr:spPr bwMode="auto">
          <a:xfrm>
            <a:off x="2355850" y="3834399"/>
            <a:ext cx="128588" cy="34925"/>
          </a:xfrm>
          <a:custGeom>
            <a:avLst/>
            <a:gdLst/>
            <a:ahLst/>
            <a:cxnLst>
              <a:cxn ang="0">
                <a:pos x="0" y="1"/>
              </a:cxn>
              <a:cxn ang="0">
                <a:pos x="21" y="2"/>
              </a:cxn>
              <a:cxn ang="0">
                <a:pos x="42" y="4"/>
              </a:cxn>
              <a:cxn ang="0">
                <a:pos x="62" y="4"/>
              </a:cxn>
              <a:cxn ang="0">
                <a:pos x="82" y="4"/>
              </a:cxn>
              <a:cxn ang="0">
                <a:pos x="101" y="4"/>
              </a:cxn>
              <a:cxn ang="0">
                <a:pos x="122" y="4"/>
              </a:cxn>
              <a:cxn ang="0">
                <a:pos x="143" y="2"/>
              </a:cxn>
              <a:cxn ang="0">
                <a:pos x="164" y="0"/>
              </a:cxn>
              <a:cxn ang="0">
                <a:pos x="164" y="37"/>
              </a:cxn>
              <a:cxn ang="0">
                <a:pos x="141" y="40"/>
              </a:cxn>
              <a:cxn ang="0">
                <a:pos x="120" y="43"/>
              </a:cxn>
              <a:cxn ang="0">
                <a:pos x="100" y="44"/>
              </a:cxn>
              <a:cxn ang="0">
                <a:pos x="82" y="44"/>
              </a:cxn>
              <a:cxn ang="0">
                <a:pos x="63" y="44"/>
              </a:cxn>
              <a:cxn ang="0">
                <a:pos x="44" y="43"/>
              </a:cxn>
              <a:cxn ang="0">
                <a:pos x="23" y="40"/>
              </a:cxn>
              <a:cxn ang="0">
                <a:pos x="0" y="38"/>
              </a:cxn>
              <a:cxn ang="0">
                <a:pos x="0" y="1"/>
              </a:cxn>
            </a:cxnLst>
            <a:rect l="0" t="0" r="r" b="b"/>
            <a:pathLst>
              <a:path w="164" h="44">
                <a:moveTo>
                  <a:pt x="0" y="1"/>
                </a:moveTo>
                <a:lnTo>
                  <a:pt x="21" y="2"/>
                </a:lnTo>
                <a:lnTo>
                  <a:pt x="42" y="4"/>
                </a:lnTo>
                <a:lnTo>
                  <a:pt x="62" y="4"/>
                </a:lnTo>
                <a:lnTo>
                  <a:pt x="82" y="4"/>
                </a:lnTo>
                <a:lnTo>
                  <a:pt x="101" y="4"/>
                </a:lnTo>
                <a:lnTo>
                  <a:pt x="122" y="4"/>
                </a:lnTo>
                <a:lnTo>
                  <a:pt x="143" y="2"/>
                </a:lnTo>
                <a:lnTo>
                  <a:pt x="164" y="0"/>
                </a:lnTo>
                <a:lnTo>
                  <a:pt x="164" y="37"/>
                </a:lnTo>
                <a:lnTo>
                  <a:pt x="141" y="40"/>
                </a:lnTo>
                <a:lnTo>
                  <a:pt x="120" y="43"/>
                </a:lnTo>
                <a:lnTo>
                  <a:pt x="100" y="44"/>
                </a:lnTo>
                <a:lnTo>
                  <a:pt x="82" y="44"/>
                </a:lnTo>
                <a:lnTo>
                  <a:pt x="63" y="44"/>
                </a:lnTo>
                <a:lnTo>
                  <a:pt x="44" y="43"/>
                </a:lnTo>
                <a:lnTo>
                  <a:pt x="23"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137">
            <a:extLst>
              <a:ext uri="{FF2B5EF4-FFF2-40B4-BE49-F238E27FC236}">
                <a16:creationId xmlns:a16="http://schemas.microsoft.com/office/drawing/2014/main" id="{00000000-0008-0000-0000-00008A000000}"/>
              </a:ext>
            </a:extLst>
          </xdr:cNvPr>
          <xdr:cNvSpPr>
            <a:spLocks/>
          </xdr:cNvSpPr>
        </xdr:nvSpPr>
        <xdr:spPr bwMode="auto">
          <a:xfrm>
            <a:off x="2355850" y="4136024"/>
            <a:ext cx="128588" cy="33338"/>
          </a:xfrm>
          <a:custGeom>
            <a:avLst/>
            <a:gdLst/>
            <a:ahLst/>
            <a:cxnLst>
              <a:cxn ang="0">
                <a:pos x="0" y="1"/>
              </a:cxn>
              <a:cxn ang="0">
                <a:pos x="21" y="2"/>
              </a:cxn>
              <a:cxn ang="0">
                <a:pos x="42" y="4"/>
              </a:cxn>
              <a:cxn ang="0">
                <a:pos x="62" y="4"/>
              </a:cxn>
              <a:cxn ang="0">
                <a:pos x="82" y="4"/>
              </a:cxn>
              <a:cxn ang="0">
                <a:pos x="101" y="4"/>
              </a:cxn>
              <a:cxn ang="0">
                <a:pos x="122" y="4"/>
              </a:cxn>
              <a:cxn ang="0">
                <a:pos x="143" y="2"/>
              </a:cxn>
              <a:cxn ang="0">
                <a:pos x="164" y="0"/>
              </a:cxn>
              <a:cxn ang="0">
                <a:pos x="164" y="37"/>
              </a:cxn>
              <a:cxn ang="0">
                <a:pos x="141" y="40"/>
              </a:cxn>
              <a:cxn ang="0">
                <a:pos x="120" y="43"/>
              </a:cxn>
              <a:cxn ang="0">
                <a:pos x="100" y="44"/>
              </a:cxn>
              <a:cxn ang="0">
                <a:pos x="82" y="44"/>
              </a:cxn>
              <a:cxn ang="0">
                <a:pos x="63" y="44"/>
              </a:cxn>
              <a:cxn ang="0">
                <a:pos x="44" y="43"/>
              </a:cxn>
              <a:cxn ang="0">
                <a:pos x="23" y="40"/>
              </a:cxn>
              <a:cxn ang="0">
                <a:pos x="0" y="38"/>
              </a:cxn>
              <a:cxn ang="0">
                <a:pos x="0" y="1"/>
              </a:cxn>
            </a:cxnLst>
            <a:rect l="0" t="0" r="r" b="b"/>
            <a:pathLst>
              <a:path w="164" h="44">
                <a:moveTo>
                  <a:pt x="0" y="1"/>
                </a:moveTo>
                <a:lnTo>
                  <a:pt x="21" y="2"/>
                </a:lnTo>
                <a:lnTo>
                  <a:pt x="42" y="4"/>
                </a:lnTo>
                <a:lnTo>
                  <a:pt x="62" y="4"/>
                </a:lnTo>
                <a:lnTo>
                  <a:pt x="82" y="4"/>
                </a:lnTo>
                <a:lnTo>
                  <a:pt x="101" y="4"/>
                </a:lnTo>
                <a:lnTo>
                  <a:pt x="122" y="4"/>
                </a:lnTo>
                <a:lnTo>
                  <a:pt x="143" y="2"/>
                </a:lnTo>
                <a:lnTo>
                  <a:pt x="164" y="0"/>
                </a:lnTo>
                <a:lnTo>
                  <a:pt x="164" y="37"/>
                </a:lnTo>
                <a:lnTo>
                  <a:pt x="141" y="40"/>
                </a:lnTo>
                <a:lnTo>
                  <a:pt x="120" y="43"/>
                </a:lnTo>
                <a:lnTo>
                  <a:pt x="100" y="44"/>
                </a:lnTo>
                <a:lnTo>
                  <a:pt x="82" y="44"/>
                </a:lnTo>
                <a:lnTo>
                  <a:pt x="63" y="44"/>
                </a:lnTo>
                <a:lnTo>
                  <a:pt x="44" y="43"/>
                </a:lnTo>
                <a:lnTo>
                  <a:pt x="23"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9" name="Freeform 138">
            <a:extLst>
              <a:ext uri="{FF2B5EF4-FFF2-40B4-BE49-F238E27FC236}">
                <a16:creationId xmlns:a16="http://schemas.microsoft.com/office/drawing/2014/main" id="{00000000-0008-0000-0000-00008B000000}"/>
              </a:ext>
            </a:extLst>
          </xdr:cNvPr>
          <xdr:cNvSpPr>
            <a:spLocks/>
          </xdr:cNvSpPr>
        </xdr:nvSpPr>
        <xdr:spPr bwMode="auto">
          <a:xfrm>
            <a:off x="2355850" y="3280361"/>
            <a:ext cx="92075" cy="34925"/>
          </a:xfrm>
          <a:custGeom>
            <a:avLst/>
            <a:gdLst/>
            <a:ahLst/>
            <a:cxnLst>
              <a:cxn ang="0">
                <a:pos x="0" y="0"/>
              </a:cxn>
              <a:cxn ang="0">
                <a:pos x="15" y="1"/>
              </a:cxn>
              <a:cxn ang="0">
                <a:pos x="30" y="2"/>
              </a:cxn>
              <a:cxn ang="0">
                <a:pos x="45" y="2"/>
              </a:cxn>
              <a:cxn ang="0">
                <a:pos x="59" y="4"/>
              </a:cxn>
              <a:cxn ang="0">
                <a:pos x="73" y="4"/>
              </a:cxn>
              <a:cxn ang="0">
                <a:pos x="88" y="2"/>
              </a:cxn>
              <a:cxn ang="0">
                <a:pos x="101" y="1"/>
              </a:cxn>
              <a:cxn ang="0">
                <a:pos x="116" y="0"/>
              </a:cxn>
              <a:cxn ang="0">
                <a:pos x="115" y="37"/>
              </a:cxn>
              <a:cxn ang="0">
                <a:pos x="99" y="40"/>
              </a:cxn>
              <a:cxn ang="0">
                <a:pos x="84" y="43"/>
              </a:cxn>
              <a:cxn ang="0">
                <a:pos x="72" y="44"/>
              </a:cxn>
              <a:cxn ang="0">
                <a:pos x="58" y="44"/>
              </a:cxn>
              <a:cxn ang="0">
                <a:pos x="44" y="43"/>
              </a:cxn>
              <a:cxn ang="0">
                <a:pos x="31" y="42"/>
              </a:cxn>
              <a:cxn ang="0">
                <a:pos x="16" y="39"/>
              </a:cxn>
              <a:cxn ang="0">
                <a:pos x="0" y="37"/>
              </a:cxn>
              <a:cxn ang="0">
                <a:pos x="0" y="0"/>
              </a:cxn>
            </a:cxnLst>
            <a:rect l="0" t="0" r="r" b="b"/>
            <a:pathLst>
              <a:path w="116" h="44">
                <a:moveTo>
                  <a:pt x="0" y="0"/>
                </a:moveTo>
                <a:lnTo>
                  <a:pt x="15" y="1"/>
                </a:lnTo>
                <a:lnTo>
                  <a:pt x="30" y="2"/>
                </a:lnTo>
                <a:lnTo>
                  <a:pt x="45" y="2"/>
                </a:lnTo>
                <a:lnTo>
                  <a:pt x="59" y="4"/>
                </a:lnTo>
                <a:lnTo>
                  <a:pt x="73" y="4"/>
                </a:lnTo>
                <a:lnTo>
                  <a:pt x="88" y="2"/>
                </a:lnTo>
                <a:lnTo>
                  <a:pt x="101" y="1"/>
                </a:lnTo>
                <a:lnTo>
                  <a:pt x="116" y="0"/>
                </a:lnTo>
                <a:lnTo>
                  <a:pt x="115" y="37"/>
                </a:lnTo>
                <a:lnTo>
                  <a:pt x="99" y="40"/>
                </a:lnTo>
                <a:lnTo>
                  <a:pt x="84" y="43"/>
                </a:lnTo>
                <a:lnTo>
                  <a:pt x="72" y="44"/>
                </a:lnTo>
                <a:lnTo>
                  <a:pt x="58" y="44"/>
                </a:lnTo>
                <a:lnTo>
                  <a:pt x="44" y="43"/>
                </a:lnTo>
                <a:lnTo>
                  <a:pt x="31" y="42"/>
                </a:lnTo>
                <a:lnTo>
                  <a:pt x="16" y="39"/>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0" name="Freeform 139">
            <a:extLst>
              <a:ext uri="{FF2B5EF4-FFF2-40B4-BE49-F238E27FC236}">
                <a16:creationId xmlns:a16="http://schemas.microsoft.com/office/drawing/2014/main" id="{00000000-0008-0000-0000-00008C000000}"/>
              </a:ext>
            </a:extLst>
          </xdr:cNvPr>
          <xdr:cNvSpPr>
            <a:spLocks/>
          </xdr:cNvSpPr>
        </xdr:nvSpPr>
        <xdr:spPr bwMode="auto">
          <a:xfrm>
            <a:off x="2355850" y="3188286"/>
            <a:ext cx="128588" cy="34925"/>
          </a:xfrm>
          <a:custGeom>
            <a:avLst/>
            <a:gdLst/>
            <a:ahLst/>
            <a:cxnLst>
              <a:cxn ang="0">
                <a:pos x="0" y="0"/>
              </a:cxn>
              <a:cxn ang="0">
                <a:pos x="21" y="1"/>
              </a:cxn>
              <a:cxn ang="0">
                <a:pos x="42" y="2"/>
              </a:cxn>
              <a:cxn ang="0">
                <a:pos x="62" y="2"/>
              </a:cxn>
              <a:cxn ang="0">
                <a:pos x="82" y="3"/>
              </a:cxn>
              <a:cxn ang="0">
                <a:pos x="101" y="3"/>
              </a:cxn>
              <a:cxn ang="0">
                <a:pos x="122" y="2"/>
              </a:cxn>
              <a:cxn ang="0">
                <a:pos x="143" y="1"/>
              </a:cxn>
              <a:cxn ang="0">
                <a:pos x="164" y="0"/>
              </a:cxn>
              <a:cxn ang="0">
                <a:pos x="164" y="36"/>
              </a:cxn>
              <a:cxn ang="0">
                <a:pos x="141" y="39"/>
              </a:cxn>
              <a:cxn ang="0">
                <a:pos x="120" y="41"/>
              </a:cxn>
              <a:cxn ang="0">
                <a:pos x="100" y="44"/>
              </a:cxn>
              <a:cxn ang="0">
                <a:pos x="82" y="44"/>
              </a:cxn>
              <a:cxn ang="0">
                <a:pos x="63" y="43"/>
              </a:cxn>
              <a:cxn ang="0">
                <a:pos x="44" y="41"/>
              </a:cxn>
              <a:cxn ang="0">
                <a:pos x="23" y="39"/>
              </a:cxn>
              <a:cxn ang="0">
                <a:pos x="0" y="36"/>
              </a:cxn>
              <a:cxn ang="0">
                <a:pos x="0" y="0"/>
              </a:cxn>
            </a:cxnLst>
            <a:rect l="0" t="0" r="r" b="b"/>
            <a:pathLst>
              <a:path w="164" h="44">
                <a:moveTo>
                  <a:pt x="0" y="0"/>
                </a:moveTo>
                <a:lnTo>
                  <a:pt x="21" y="1"/>
                </a:lnTo>
                <a:lnTo>
                  <a:pt x="42" y="2"/>
                </a:lnTo>
                <a:lnTo>
                  <a:pt x="62" y="2"/>
                </a:lnTo>
                <a:lnTo>
                  <a:pt x="82" y="3"/>
                </a:lnTo>
                <a:lnTo>
                  <a:pt x="101" y="3"/>
                </a:lnTo>
                <a:lnTo>
                  <a:pt x="122" y="2"/>
                </a:lnTo>
                <a:lnTo>
                  <a:pt x="143" y="1"/>
                </a:lnTo>
                <a:lnTo>
                  <a:pt x="164" y="0"/>
                </a:lnTo>
                <a:lnTo>
                  <a:pt x="164" y="36"/>
                </a:lnTo>
                <a:lnTo>
                  <a:pt x="141" y="39"/>
                </a:lnTo>
                <a:lnTo>
                  <a:pt x="120" y="41"/>
                </a:lnTo>
                <a:lnTo>
                  <a:pt x="100" y="44"/>
                </a:lnTo>
                <a:lnTo>
                  <a:pt x="82" y="44"/>
                </a:lnTo>
                <a:lnTo>
                  <a:pt x="63" y="43"/>
                </a:lnTo>
                <a:lnTo>
                  <a:pt x="44" y="41"/>
                </a:lnTo>
                <a:lnTo>
                  <a:pt x="23" y="39"/>
                </a:lnTo>
                <a:lnTo>
                  <a:pt x="0" y="36"/>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140">
            <a:extLst>
              <a:ext uri="{FF2B5EF4-FFF2-40B4-BE49-F238E27FC236}">
                <a16:creationId xmlns:a16="http://schemas.microsoft.com/office/drawing/2014/main" id="{00000000-0008-0000-0000-00008D000000}"/>
              </a:ext>
            </a:extLst>
          </xdr:cNvPr>
          <xdr:cNvSpPr>
            <a:spLocks/>
          </xdr:cNvSpPr>
        </xdr:nvSpPr>
        <xdr:spPr bwMode="auto">
          <a:xfrm>
            <a:off x="2355850" y="3361324"/>
            <a:ext cx="92075" cy="34925"/>
          </a:xfrm>
          <a:custGeom>
            <a:avLst/>
            <a:gdLst/>
            <a:ahLst/>
            <a:cxnLst>
              <a:cxn ang="0">
                <a:pos x="0" y="0"/>
              </a:cxn>
              <a:cxn ang="0">
                <a:pos x="15" y="2"/>
              </a:cxn>
              <a:cxn ang="0">
                <a:pos x="30" y="3"/>
              </a:cxn>
              <a:cxn ang="0">
                <a:pos x="45" y="4"/>
              </a:cxn>
              <a:cxn ang="0">
                <a:pos x="59" y="4"/>
              </a:cxn>
              <a:cxn ang="0">
                <a:pos x="73" y="4"/>
              </a:cxn>
              <a:cxn ang="0">
                <a:pos x="88" y="4"/>
              </a:cxn>
              <a:cxn ang="0">
                <a:pos x="101" y="3"/>
              </a:cxn>
              <a:cxn ang="0">
                <a:pos x="116" y="0"/>
              </a:cxn>
              <a:cxn ang="0">
                <a:pos x="115" y="37"/>
              </a:cxn>
              <a:cxn ang="0">
                <a:pos x="99" y="41"/>
              </a:cxn>
              <a:cxn ang="0">
                <a:pos x="84" y="43"/>
              </a:cxn>
              <a:cxn ang="0">
                <a:pos x="72" y="44"/>
              </a:cxn>
              <a:cxn ang="0">
                <a:pos x="58" y="44"/>
              </a:cxn>
              <a:cxn ang="0">
                <a:pos x="44" y="44"/>
              </a:cxn>
              <a:cxn ang="0">
                <a:pos x="31" y="43"/>
              </a:cxn>
              <a:cxn ang="0">
                <a:pos x="16" y="41"/>
              </a:cxn>
              <a:cxn ang="0">
                <a:pos x="0" y="39"/>
              </a:cxn>
              <a:cxn ang="0">
                <a:pos x="0" y="0"/>
              </a:cxn>
            </a:cxnLst>
            <a:rect l="0" t="0" r="r" b="b"/>
            <a:pathLst>
              <a:path w="116" h="44">
                <a:moveTo>
                  <a:pt x="0" y="0"/>
                </a:moveTo>
                <a:lnTo>
                  <a:pt x="15" y="2"/>
                </a:lnTo>
                <a:lnTo>
                  <a:pt x="30" y="3"/>
                </a:lnTo>
                <a:lnTo>
                  <a:pt x="45" y="4"/>
                </a:lnTo>
                <a:lnTo>
                  <a:pt x="59" y="4"/>
                </a:lnTo>
                <a:lnTo>
                  <a:pt x="73" y="4"/>
                </a:lnTo>
                <a:lnTo>
                  <a:pt x="88" y="4"/>
                </a:lnTo>
                <a:lnTo>
                  <a:pt x="101" y="3"/>
                </a:lnTo>
                <a:lnTo>
                  <a:pt x="116" y="0"/>
                </a:lnTo>
                <a:lnTo>
                  <a:pt x="115" y="37"/>
                </a:lnTo>
                <a:lnTo>
                  <a:pt x="99" y="41"/>
                </a:lnTo>
                <a:lnTo>
                  <a:pt x="84" y="43"/>
                </a:lnTo>
                <a:lnTo>
                  <a:pt x="72" y="44"/>
                </a:lnTo>
                <a:lnTo>
                  <a:pt x="58" y="44"/>
                </a:lnTo>
                <a:lnTo>
                  <a:pt x="44" y="44"/>
                </a:lnTo>
                <a:lnTo>
                  <a:pt x="31" y="43"/>
                </a:lnTo>
                <a:lnTo>
                  <a:pt x="16" y="41"/>
                </a:lnTo>
                <a:lnTo>
                  <a:pt x="0" y="39"/>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2" name="Freeform 141">
            <a:extLst>
              <a:ext uri="{FF2B5EF4-FFF2-40B4-BE49-F238E27FC236}">
                <a16:creationId xmlns:a16="http://schemas.microsoft.com/office/drawing/2014/main" id="{00000000-0008-0000-0000-00008E000000}"/>
              </a:ext>
            </a:extLst>
          </xdr:cNvPr>
          <xdr:cNvSpPr>
            <a:spLocks/>
          </xdr:cNvSpPr>
        </xdr:nvSpPr>
        <xdr:spPr bwMode="auto">
          <a:xfrm>
            <a:off x="2355850" y="3431174"/>
            <a:ext cx="92075" cy="34925"/>
          </a:xfrm>
          <a:custGeom>
            <a:avLst/>
            <a:gdLst/>
            <a:ahLst/>
            <a:cxnLst>
              <a:cxn ang="0">
                <a:pos x="0" y="0"/>
              </a:cxn>
              <a:cxn ang="0">
                <a:pos x="15" y="1"/>
              </a:cxn>
              <a:cxn ang="0">
                <a:pos x="30" y="2"/>
              </a:cxn>
              <a:cxn ang="0">
                <a:pos x="45" y="2"/>
              </a:cxn>
              <a:cxn ang="0">
                <a:pos x="59" y="4"/>
              </a:cxn>
              <a:cxn ang="0">
                <a:pos x="73" y="4"/>
              </a:cxn>
              <a:cxn ang="0">
                <a:pos x="88" y="2"/>
              </a:cxn>
              <a:cxn ang="0">
                <a:pos x="101" y="1"/>
              </a:cxn>
              <a:cxn ang="0">
                <a:pos x="116" y="0"/>
              </a:cxn>
              <a:cxn ang="0">
                <a:pos x="115" y="37"/>
              </a:cxn>
              <a:cxn ang="0">
                <a:pos x="99" y="40"/>
              </a:cxn>
              <a:cxn ang="0">
                <a:pos x="84" y="43"/>
              </a:cxn>
              <a:cxn ang="0">
                <a:pos x="72" y="44"/>
              </a:cxn>
              <a:cxn ang="0">
                <a:pos x="58" y="44"/>
              </a:cxn>
              <a:cxn ang="0">
                <a:pos x="44" y="43"/>
              </a:cxn>
              <a:cxn ang="0">
                <a:pos x="31" y="42"/>
              </a:cxn>
              <a:cxn ang="0">
                <a:pos x="16" y="39"/>
              </a:cxn>
              <a:cxn ang="0">
                <a:pos x="0" y="37"/>
              </a:cxn>
              <a:cxn ang="0">
                <a:pos x="0" y="0"/>
              </a:cxn>
            </a:cxnLst>
            <a:rect l="0" t="0" r="r" b="b"/>
            <a:pathLst>
              <a:path w="116" h="44">
                <a:moveTo>
                  <a:pt x="0" y="0"/>
                </a:moveTo>
                <a:lnTo>
                  <a:pt x="15" y="1"/>
                </a:lnTo>
                <a:lnTo>
                  <a:pt x="30" y="2"/>
                </a:lnTo>
                <a:lnTo>
                  <a:pt x="45" y="2"/>
                </a:lnTo>
                <a:lnTo>
                  <a:pt x="59" y="4"/>
                </a:lnTo>
                <a:lnTo>
                  <a:pt x="73" y="4"/>
                </a:lnTo>
                <a:lnTo>
                  <a:pt x="88" y="2"/>
                </a:lnTo>
                <a:lnTo>
                  <a:pt x="101" y="1"/>
                </a:lnTo>
                <a:lnTo>
                  <a:pt x="116" y="0"/>
                </a:lnTo>
                <a:lnTo>
                  <a:pt x="115" y="37"/>
                </a:lnTo>
                <a:lnTo>
                  <a:pt x="99" y="40"/>
                </a:lnTo>
                <a:lnTo>
                  <a:pt x="84" y="43"/>
                </a:lnTo>
                <a:lnTo>
                  <a:pt x="72" y="44"/>
                </a:lnTo>
                <a:lnTo>
                  <a:pt x="58" y="44"/>
                </a:lnTo>
                <a:lnTo>
                  <a:pt x="44" y="43"/>
                </a:lnTo>
                <a:lnTo>
                  <a:pt x="31" y="42"/>
                </a:lnTo>
                <a:lnTo>
                  <a:pt x="16" y="39"/>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4</xdr:col>
      <xdr:colOff>735637</xdr:colOff>
      <xdr:row>16</xdr:row>
      <xdr:rowOff>78885</xdr:rowOff>
    </xdr:from>
    <xdr:to>
      <xdr:col>6</xdr:col>
      <xdr:colOff>164850</xdr:colOff>
      <xdr:row>16</xdr:row>
      <xdr:rowOff>883399</xdr:rowOff>
    </xdr:to>
    <xdr:grpSp>
      <xdr:nvGrpSpPr>
        <xdr:cNvPr id="64" name="Group 63">
          <a:extLst>
            <a:ext uri="{FF2B5EF4-FFF2-40B4-BE49-F238E27FC236}">
              <a16:creationId xmlns:a16="http://schemas.microsoft.com/office/drawing/2014/main" id="{00000000-0008-0000-0000-000040000000}"/>
            </a:ext>
          </a:extLst>
        </xdr:cNvPr>
        <xdr:cNvGrpSpPr>
          <a:grpSpLocks noChangeAspect="1"/>
        </xdr:cNvGrpSpPr>
      </xdr:nvGrpSpPr>
      <xdr:grpSpPr>
        <a:xfrm>
          <a:off x="1521450" y="4543729"/>
          <a:ext cx="1012744" cy="804514"/>
          <a:chOff x="3352800" y="818400"/>
          <a:chExt cx="1450012" cy="1162800"/>
        </a:xfrm>
      </xdr:grpSpPr>
      <xdr:sp macro="" textlink="">
        <xdr:nvSpPr>
          <xdr:cNvPr id="105" name="Freeform 104">
            <a:extLst>
              <a:ext uri="{FF2B5EF4-FFF2-40B4-BE49-F238E27FC236}">
                <a16:creationId xmlns:a16="http://schemas.microsoft.com/office/drawing/2014/main" id="{00000000-0008-0000-0000-000069000000}"/>
              </a:ext>
            </a:extLst>
          </xdr:cNvPr>
          <xdr:cNvSpPr>
            <a:spLocks/>
          </xdr:cNvSpPr>
        </xdr:nvSpPr>
        <xdr:spPr bwMode="auto">
          <a:xfrm rot="840000">
            <a:off x="3363092" y="833253"/>
            <a:ext cx="1149350" cy="1049338"/>
          </a:xfrm>
          <a:custGeom>
            <a:avLst/>
            <a:gdLst/>
            <a:ahLst/>
            <a:cxnLst>
              <a:cxn ang="0">
                <a:pos x="0" y="431"/>
              </a:cxn>
              <a:cxn ang="0">
                <a:pos x="92" y="506"/>
              </a:cxn>
              <a:cxn ang="0">
                <a:pos x="154" y="525"/>
              </a:cxn>
              <a:cxn ang="0">
                <a:pos x="217" y="552"/>
              </a:cxn>
              <a:cxn ang="0">
                <a:pos x="250" y="638"/>
              </a:cxn>
              <a:cxn ang="0">
                <a:pos x="336" y="899"/>
              </a:cxn>
              <a:cxn ang="0">
                <a:pos x="399" y="1080"/>
              </a:cxn>
              <a:cxn ang="0">
                <a:pos x="423" y="1146"/>
              </a:cxn>
              <a:cxn ang="0">
                <a:pos x="456" y="1226"/>
              </a:cxn>
              <a:cxn ang="0">
                <a:pos x="504" y="1282"/>
              </a:cxn>
              <a:cxn ang="0">
                <a:pos x="551" y="1308"/>
              </a:cxn>
              <a:cxn ang="0">
                <a:pos x="598" y="1317"/>
              </a:cxn>
              <a:cxn ang="0">
                <a:pos x="642" y="1319"/>
              </a:cxn>
              <a:cxn ang="0">
                <a:pos x="710" y="1315"/>
              </a:cxn>
              <a:cxn ang="0">
                <a:pos x="795" y="1305"/>
              </a:cxn>
              <a:cxn ang="0">
                <a:pos x="879" y="1295"/>
              </a:cxn>
              <a:cxn ang="0">
                <a:pos x="941" y="1287"/>
              </a:cxn>
              <a:cxn ang="0">
                <a:pos x="969" y="1284"/>
              </a:cxn>
              <a:cxn ang="0">
                <a:pos x="1025" y="1265"/>
              </a:cxn>
              <a:cxn ang="0">
                <a:pos x="1111" y="1235"/>
              </a:cxn>
              <a:cxn ang="0">
                <a:pos x="1205" y="1202"/>
              </a:cxn>
              <a:cxn ang="0">
                <a:pos x="1284" y="1172"/>
              </a:cxn>
              <a:cxn ang="0">
                <a:pos x="1325" y="1153"/>
              </a:cxn>
              <a:cxn ang="0">
                <a:pos x="1372" y="1118"/>
              </a:cxn>
              <a:cxn ang="0">
                <a:pos x="1423" y="1076"/>
              </a:cxn>
              <a:cxn ang="0">
                <a:pos x="1448" y="930"/>
              </a:cxn>
              <a:cxn ang="0">
                <a:pos x="1427" y="482"/>
              </a:cxn>
              <a:cxn ang="0">
                <a:pos x="1414" y="344"/>
              </a:cxn>
              <a:cxn ang="0">
                <a:pos x="1391" y="227"/>
              </a:cxn>
              <a:cxn ang="0">
                <a:pos x="1376" y="145"/>
              </a:cxn>
              <a:cxn ang="0">
                <a:pos x="1362" y="102"/>
              </a:cxn>
              <a:cxn ang="0">
                <a:pos x="1333" y="55"/>
              </a:cxn>
              <a:cxn ang="0">
                <a:pos x="1303" y="33"/>
              </a:cxn>
              <a:cxn ang="0">
                <a:pos x="1268" y="24"/>
              </a:cxn>
              <a:cxn ang="0">
                <a:pos x="1218" y="14"/>
              </a:cxn>
              <a:cxn ang="0">
                <a:pos x="1162" y="6"/>
              </a:cxn>
              <a:cxn ang="0">
                <a:pos x="1111" y="1"/>
              </a:cxn>
              <a:cxn ang="0">
                <a:pos x="1072" y="1"/>
              </a:cxn>
              <a:cxn ang="0">
                <a:pos x="1023" y="9"/>
              </a:cxn>
              <a:cxn ang="0">
                <a:pos x="947" y="25"/>
              </a:cxn>
              <a:cxn ang="0">
                <a:pos x="861" y="46"/>
              </a:cxn>
              <a:cxn ang="0">
                <a:pos x="779" y="66"/>
              </a:cxn>
              <a:cxn ang="0">
                <a:pos x="717" y="82"/>
              </a:cxn>
              <a:cxn ang="0">
                <a:pos x="680" y="92"/>
              </a:cxn>
              <a:cxn ang="0">
                <a:pos x="633" y="106"/>
              </a:cxn>
              <a:cxn ang="0">
                <a:pos x="579" y="123"/>
              </a:cxn>
              <a:cxn ang="0">
                <a:pos x="520" y="144"/>
              </a:cxn>
              <a:cxn ang="0">
                <a:pos x="463" y="167"/>
              </a:cxn>
              <a:cxn ang="0">
                <a:pos x="397" y="200"/>
              </a:cxn>
              <a:cxn ang="0">
                <a:pos x="321" y="244"/>
              </a:cxn>
              <a:cxn ang="0">
                <a:pos x="270" y="278"/>
              </a:cxn>
              <a:cxn ang="0">
                <a:pos x="236" y="305"/>
              </a:cxn>
              <a:cxn ang="0">
                <a:pos x="202" y="323"/>
              </a:cxn>
              <a:cxn ang="0">
                <a:pos x="187" y="329"/>
              </a:cxn>
            </a:cxnLst>
            <a:rect l="0" t="0" r="r" b="b"/>
            <a:pathLst>
              <a:path w="1448" h="1320">
                <a:moveTo>
                  <a:pt x="187" y="329"/>
                </a:moveTo>
                <a:lnTo>
                  <a:pt x="66" y="372"/>
                </a:lnTo>
                <a:lnTo>
                  <a:pt x="0" y="431"/>
                </a:lnTo>
                <a:lnTo>
                  <a:pt x="1" y="465"/>
                </a:lnTo>
                <a:lnTo>
                  <a:pt x="86" y="503"/>
                </a:lnTo>
                <a:lnTo>
                  <a:pt x="92" y="506"/>
                </a:lnTo>
                <a:lnTo>
                  <a:pt x="107" y="510"/>
                </a:lnTo>
                <a:lnTo>
                  <a:pt x="129" y="517"/>
                </a:lnTo>
                <a:lnTo>
                  <a:pt x="154" y="525"/>
                </a:lnTo>
                <a:lnTo>
                  <a:pt x="179" y="535"/>
                </a:lnTo>
                <a:lnTo>
                  <a:pt x="201" y="544"/>
                </a:lnTo>
                <a:lnTo>
                  <a:pt x="217" y="552"/>
                </a:lnTo>
                <a:lnTo>
                  <a:pt x="224" y="558"/>
                </a:lnTo>
                <a:lnTo>
                  <a:pt x="232" y="582"/>
                </a:lnTo>
                <a:lnTo>
                  <a:pt x="250" y="638"/>
                </a:lnTo>
                <a:lnTo>
                  <a:pt x="276" y="717"/>
                </a:lnTo>
                <a:lnTo>
                  <a:pt x="305" y="807"/>
                </a:lnTo>
                <a:lnTo>
                  <a:pt x="336" y="899"/>
                </a:lnTo>
                <a:lnTo>
                  <a:pt x="364" y="982"/>
                </a:lnTo>
                <a:lnTo>
                  <a:pt x="385" y="1045"/>
                </a:lnTo>
                <a:lnTo>
                  <a:pt x="399" y="1080"/>
                </a:lnTo>
                <a:lnTo>
                  <a:pt x="407" y="1098"/>
                </a:lnTo>
                <a:lnTo>
                  <a:pt x="415" y="1121"/>
                </a:lnTo>
                <a:lnTo>
                  <a:pt x="423" y="1146"/>
                </a:lnTo>
                <a:lnTo>
                  <a:pt x="433" y="1173"/>
                </a:lnTo>
                <a:lnTo>
                  <a:pt x="444" y="1199"/>
                </a:lnTo>
                <a:lnTo>
                  <a:pt x="456" y="1226"/>
                </a:lnTo>
                <a:lnTo>
                  <a:pt x="471" y="1249"/>
                </a:lnTo>
                <a:lnTo>
                  <a:pt x="487" y="1267"/>
                </a:lnTo>
                <a:lnTo>
                  <a:pt x="504" y="1282"/>
                </a:lnTo>
                <a:lnTo>
                  <a:pt x="520" y="1293"/>
                </a:lnTo>
                <a:lnTo>
                  <a:pt x="536" y="1302"/>
                </a:lnTo>
                <a:lnTo>
                  <a:pt x="551" y="1308"/>
                </a:lnTo>
                <a:lnTo>
                  <a:pt x="567" y="1312"/>
                </a:lnTo>
                <a:lnTo>
                  <a:pt x="582" y="1316"/>
                </a:lnTo>
                <a:lnTo>
                  <a:pt x="598" y="1317"/>
                </a:lnTo>
                <a:lnTo>
                  <a:pt x="616" y="1319"/>
                </a:lnTo>
                <a:lnTo>
                  <a:pt x="627" y="1320"/>
                </a:lnTo>
                <a:lnTo>
                  <a:pt x="642" y="1319"/>
                </a:lnTo>
                <a:lnTo>
                  <a:pt x="662" y="1318"/>
                </a:lnTo>
                <a:lnTo>
                  <a:pt x="685" y="1317"/>
                </a:lnTo>
                <a:lnTo>
                  <a:pt x="710" y="1315"/>
                </a:lnTo>
                <a:lnTo>
                  <a:pt x="738" y="1311"/>
                </a:lnTo>
                <a:lnTo>
                  <a:pt x="767" y="1309"/>
                </a:lnTo>
                <a:lnTo>
                  <a:pt x="795" y="1305"/>
                </a:lnTo>
                <a:lnTo>
                  <a:pt x="824" y="1302"/>
                </a:lnTo>
                <a:lnTo>
                  <a:pt x="853" y="1299"/>
                </a:lnTo>
                <a:lnTo>
                  <a:pt x="879" y="1295"/>
                </a:lnTo>
                <a:lnTo>
                  <a:pt x="903" y="1293"/>
                </a:lnTo>
                <a:lnTo>
                  <a:pt x="923" y="1289"/>
                </a:lnTo>
                <a:lnTo>
                  <a:pt x="941" y="1287"/>
                </a:lnTo>
                <a:lnTo>
                  <a:pt x="953" y="1286"/>
                </a:lnTo>
                <a:lnTo>
                  <a:pt x="961" y="1285"/>
                </a:lnTo>
                <a:lnTo>
                  <a:pt x="969" y="1284"/>
                </a:lnTo>
                <a:lnTo>
                  <a:pt x="983" y="1279"/>
                </a:lnTo>
                <a:lnTo>
                  <a:pt x="1002" y="1273"/>
                </a:lnTo>
                <a:lnTo>
                  <a:pt x="1025" y="1265"/>
                </a:lnTo>
                <a:lnTo>
                  <a:pt x="1051" y="1256"/>
                </a:lnTo>
                <a:lnTo>
                  <a:pt x="1081" y="1247"/>
                </a:lnTo>
                <a:lnTo>
                  <a:pt x="1111" y="1235"/>
                </a:lnTo>
                <a:lnTo>
                  <a:pt x="1143" y="1224"/>
                </a:lnTo>
                <a:lnTo>
                  <a:pt x="1174" y="1213"/>
                </a:lnTo>
                <a:lnTo>
                  <a:pt x="1205" y="1202"/>
                </a:lnTo>
                <a:lnTo>
                  <a:pt x="1234" y="1190"/>
                </a:lnTo>
                <a:lnTo>
                  <a:pt x="1261" y="1180"/>
                </a:lnTo>
                <a:lnTo>
                  <a:pt x="1284" y="1172"/>
                </a:lnTo>
                <a:lnTo>
                  <a:pt x="1303" y="1164"/>
                </a:lnTo>
                <a:lnTo>
                  <a:pt x="1317" y="1158"/>
                </a:lnTo>
                <a:lnTo>
                  <a:pt x="1325" y="1153"/>
                </a:lnTo>
                <a:lnTo>
                  <a:pt x="1338" y="1145"/>
                </a:lnTo>
                <a:lnTo>
                  <a:pt x="1354" y="1133"/>
                </a:lnTo>
                <a:lnTo>
                  <a:pt x="1372" y="1118"/>
                </a:lnTo>
                <a:lnTo>
                  <a:pt x="1391" y="1103"/>
                </a:lnTo>
                <a:lnTo>
                  <a:pt x="1408" y="1089"/>
                </a:lnTo>
                <a:lnTo>
                  <a:pt x="1423" y="1076"/>
                </a:lnTo>
                <a:lnTo>
                  <a:pt x="1433" y="1068"/>
                </a:lnTo>
                <a:lnTo>
                  <a:pt x="1437" y="1065"/>
                </a:lnTo>
                <a:lnTo>
                  <a:pt x="1448" y="930"/>
                </a:lnTo>
                <a:lnTo>
                  <a:pt x="1445" y="848"/>
                </a:lnTo>
                <a:lnTo>
                  <a:pt x="1436" y="667"/>
                </a:lnTo>
                <a:lnTo>
                  <a:pt x="1427" y="482"/>
                </a:lnTo>
                <a:lnTo>
                  <a:pt x="1421" y="388"/>
                </a:lnTo>
                <a:lnTo>
                  <a:pt x="1418" y="372"/>
                </a:lnTo>
                <a:lnTo>
                  <a:pt x="1414" y="344"/>
                </a:lnTo>
                <a:lnTo>
                  <a:pt x="1407" y="309"/>
                </a:lnTo>
                <a:lnTo>
                  <a:pt x="1399" y="268"/>
                </a:lnTo>
                <a:lnTo>
                  <a:pt x="1391" y="227"/>
                </a:lnTo>
                <a:lnTo>
                  <a:pt x="1384" y="191"/>
                </a:lnTo>
                <a:lnTo>
                  <a:pt x="1378" y="162"/>
                </a:lnTo>
                <a:lnTo>
                  <a:pt x="1376" y="145"/>
                </a:lnTo>
                <a:lnTo>
                  <a:pt x="1374" y="134"/>
                </a:lnTo>
                <a:lnTo>
                  <a:pt x="1369" y="120"/>
                </a:lnTo>
                <a:lnTo>
                  <a:pt x="1362" y="102"/>
                </a:lnTo>
                <a:lnTo>
                  <a:pt x="1354" y="86"/>
                </a:lnTo>
                <a:lnTo>
                  <a:pt x="1344" y="70"/>
                </a:lnTo>
                <a:lnTo>
                  <a:pt x="1333" y="55"/>
                </a:lnTo>
                <a:lnTo>
                  <a:pt x="1322" y="44"/>
                </a:lnTo>
                <a:lnTo>
                  <a:pt x="1310" y="36"/>
                </a:lnTo>
                <a:lnTo>
                  <a:pt x="1303" y="33"/>
                </a:lnTo>
                <a:lnTo>
                  <a:pt x="1293" y="30"/>
                </a:lnTo>
                <a:lnTo>
                  <a:pt x="1281" y="26"/>
                </a:lnTo>
                <a:lnTo>
                  <a:pt x="1268" y="24"/>
                </a:lnTo>
                <a:lnTo>
                  <a:pt x="1253" y="21"/>
                </a:lnTo>
                <a:lnTo>
                  <a:pt x="1235" y="17"/>
                </a:lnTo>
                <a:lnTo>
                  <a:pt x="1218" y="14"/>
                </a:lnTo>
                <a:lnTo>
                  <a:pt x="1200" y="11"/>
                </a:lnTo>
                <a:lnTo>
                  <a:pt x="1180" y="8"/>
                </a:lnTo>
                <a:lnTo>
                  <a:pt x="1162" y="6"/>
                </a:lnTo>
                <a:lnTo>
                  <a:pt x="1144" y="3"/>
                </a:lnTo>
                <a:lnTo>
                  <a:pt x="1127" y="2"/>
                </a:lnTo>
                <a:lnTo>
                  <a:pt x="1111" y="1"/>
                </a:lnTo>
                <a:lnTo>
                  <a:pt x="1096" y="0"/>
                </a:lnTo>
                <a:lnTo>
                  <a:pt x="1082" y="0"/>
                </a:lnTo>
                <a:lnTo>
                  <a:pt x="1072" y="1"/>
                </a:lnTo>
                <a:lnTo>
                  <a:pt x="1060" y="2"/>
                </a:lnTo>
                <a:lnTo>
                  <a:pt x="1043" y="6"/>
                </a:lnTo>
                <a:lnTo>
                  <a:pt x="1023" y="9"/>
                </a:lnTo>
                <a:lnTo>
                  <a:pt x="1000" y="14"/>
                </a:lnTo>
                <a:lnTo>
                  <a:pt x="975" y="19"/>
                </a:lnTo>
                <a:lnTo>
                  <a:pt x="947" y="25"/>
                </a:lnTo>
                <a:lnTo>
                  <a:pt x="920" y="32"/>
                </a:lnTo>
                <a:lnTo>
                  <a:pt x="890" y="39"/>
                </a:lnTo>
                <a:lnTo>
                  <a:pt x="861" y="46"/>
                </a:lnTo>
                <a:lnTo>
                  <a:pt x="832" y="53"/>
                </a:lnTo>
                <a:lnTo>
                  <a:pt x="805" y="60"/>
                </a:lnTo>
                <a:lnTo>
                  <a:pt x="779" y="66"/>
                </a:lnTo>
                <a:lnTo>
                  <a:pt x="755" y="71"/>
                </a:lnTo>
                <a:lnTo>
                  <a:pt x="734" y="77"/>
                </a:lnTo>
                <a:lnTo>
                  <a:pt x="717" y="82"/>
                </a:lnTo>
                <a:lnTo>
                  <a:pt x="704" y="85"/>
                </a:lnTo>
                <a:lnTo>
                  <a:pt x="693" y="89"/>
                </a:lnTo>
                <a:lnTo>
                  <a:pt x="680" y="92"/>
                </a:lnTo>
                <a:lnTo>
                  <a:pt x="665" y="97"/>
                </a:lnTo>
                <a:lnTo>
                  <a:pt x="650" y="101"/>
                </a:lnTo>
                <a:lnTo>
                  <a:pt x="633" y="106"/>
                </a:lnTo>
                <a:lnTo>
                  <a:pt x="616" y="112"/>
                </a:lnTo>
                <a:lnTo>
                  <a:pt x="597" y="117"/>
                </a:lnTo>
                <a:lnTo>
                  <a:pt x="579" y="123"/>
                </a:lnTo>
                <a:lnTo>
                  <a:pt x="559" y="130"/>
                </a:lnTo>
                <a:lnTo>
                  <a:pt x="540" y="136"/>
                </a:lnTo>
                <a:lnTo>
                  <a:pt x="520" y="144"/>
                </a:lnTo>
                <a:lnTo>
                  <a:pt x="501" y="151"/>
                </a:lnTo>
                <a:lnTo>
                  <a:pt x="482" y="159"/>
                </a:lnTo>
                <a:lnTo>
                  <a:pt x="463" y="167"/>
                </a:lnTo>
                <a:lnTo>
                  <a:pt x="445" y="175"/>
                </a:lnTo>
                <a:lnTo>
                  <a:pt x="428" y="184"/>
                </a:lnTo>
                <a:lnTo>
                  <a:pt x="397" y="200"/>
                </a:lnTo>
                <a:lnTo>
                  <a:pt x="368" y="217"/>
                </a:lnTo>
                <a:lnTo>
                  <a:pt x="344" y="230"/>
                </a:lnTo>
                <a:lnTo>
                  <a:pt x="321" y="244"/>
                </a:lnTo>
                <a:lnTo>
                  <a:pt x="301" y="256"/>
                </a:lnTo>
                <a:lnTo>
                  <a:pt x="285" y="267"/>
                </a:lnTo>
                <a:lnTo>
                  <a:pt x="270" y="278"/>
                </a:lnTo>
                <a:lnTo>
                  <a:pt x="259" y="288"/>
                </a:lnTo>
                <a:lnTo>
                  <a:pt x="247" y="297"/>
                </a:lnTo>
                <a:lnTo>
                  <a:pt x="236" y="305"/>
                </a:lnTo>
                <a:lnTo>
                  <a:pt x="224" y="312"/>
                </a:lnTo>
                <a:lnTo>
                  <a:pt x="213" y="318"/>
                </a:lnTo>
                <a:lnTo>
                  <a:pt x="202" y="323"/>
                </a:lnTo>
                <a:lnTo>
                  <a:pt x="194" y="326"/>
                </a:lnTo>
                <a:lnTo>
                  <a:pt x="190" y="328"/>
                </a:lnTo>
                <a:lnTo>
                  <a:pt x="187" y="329"/>
                </a:ln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6" name="Freeform 105">
            <a:extLst>
              <a:ext uri="{FF2B5EF4-FFF2-40B4-BE49-F238E27FC236}">
                <a16:creationId xmlns:a16="http://schemas.microsoft.com/office/drawing/2014/main" id="{00000000-0008-0000-0000-00006A000000}"/>
              </a:ext>
            </a:extLst>
          </xdr:cNvPr>
          <xdr:cNvSpPr>
            <a:spLocks/>
          </xdr:cNvSpPr>
        </xdr:nvSpPr>
        <xdr:spPr bwMode="auto">
          <a:xfrm rot="840000">
            <a:off x="4450951" y="994448"/>
            <a:ext cx="327025" cy="771525"/>
          </a:xfrm>
          <a:custGeom>
            <a:avLst/>
            <a:gdLst/>
            <a:ahLst/>
            <a:cxnLst>
              <a:cxn ang="0">
                <a:pos x="125" y="75"/>
              </a:cxn>
              <a:cxn ang="0">
                <a:pos x="144" y="67"/>
              </a:cxn>
              <a:cxn ang="0">
                <a:pos x="188" y="46"/>
              </a:cxn>
              <a:cxn ang="0">
                <a:pos x="245" y="24"/>
              </a:cxn>
              <a:cxn ang="0">
                <a:pos x="300" y="8"/>
              </a:cxn>
              <a:cxn ang="0">
                <a:pos x="336" y="1"/>
              </a:cxn>
              <a:cxn ang="0">
                <a:pos x="352" y="0"/>
              </a:cxn>
              <a:cxn ang="0">
                <a:pos x="359" y="6"/>
              </a:cxn>
              <a:cxn ang="0">
                <a:pos x="368" y="16"/>
              </a:cxn>
              <a:cxn ang="0">
                <a:pos x="387" y="32"/>
              </a:cxn>
              <a:cxn ang="0">
                <a:pos x="398" y="60"/>
              </a:cxn>
              <a:cxn ang="0">
                <a:pos x="405" y="294"/>
              </a:cxn>
              <a:cxn ang="0">
                <a:pos x="410" y="532"/>
              </a:cxn>
              <a:cxn ang="0">
                <a:pos x="405" y="636"/>
              </a:cxn>
              <a:cxn ang="0">
                <a:pos x="386" y="727"/>
              </a:cxn>
              <a:cxn ang="0">
                <a:pos x="367" y="749"/>
              </a:cxn>
              <a:cxn ang="0">
                <a:pos x="337" y="778"/>
              </a:cxn>
              <a:cxn ang="0">
                <a:pos x="303" y="810"/>
              </a:cxn>
              <a:cxn ang="0">
                <a:pos x="272" y="842"/>
              </a:cxn>
              <a:cxn ang="0">
                <a:pos x="253" y="860"/>
              </a:cxn>
              <a:cxn ang="0">
                <a:pos x="227" y="881"/>
              </a:cxn>
              <a:cxn ang="0">
                <a:pos x="196" y="902"/>
              </a:cxn>
              <a:cxn ang="0">
                <a:pos x="165" y="923"/>
              </a:cxn>
              <a:cxn ang="0">
                <a:pos x="133" y="943"/>
              </a:cxn>
              <a:cxn ang="0">
                <a:pos x="108" y="959"/>
              </a:cxn>
              <a:cxn ang="0">
                <a:pos x="91" y="970"/>
              </a:cxn>
              <a:cxn ang="0">
                <a:pos x="84" y="974"/>
              </a:cxn>
              <a:cxn ang="0">
                <a:pos x="209" y="746"/>
              </a:cxn>
              <a:cxn ang="0">
                <a:pos x="289" y="619"/>
              </a:cxn>
              <a:cxn ang="0">
                <a:pos x="307" y="534"/>
              </a:cxn>
              <a:cxn ang="0">
                <a:pos x="315" y="446"/>
              </a:cxn>
              <a:cxn ang="0">
                <a:pos x="305" y="252"/>
              </a:cxn>
              <a:cxn ang="0">
                <a:pos x="287" y="183"/>
              </a:cxn>
              <a:cxn ang="0">
                <a:pos x="108" y="286"/>
              </a:cxn>
              <a:cxn ang="0">
                <a:pos x="41" y="441"/>
              </a:cxn>
            </a:cxnLst>
            <a:rect l="0" t="0" r="r" b="b"/>
            <a:pathLst>
              <a:path w="411" h="974">
                <a:moveTo>
                  <a:pt x="0" y="180"/>
                </a:moveTo>
                <a:lnTo>
                  <a:pt x="125" y="75"/>
                </a:lnTo>
                <a:lnTo>
                  <a:pt x="130" y="73"/>
                </a:lnTo>
                <a:lnTo>
                  <a:pt x="144" y="67"/>
                </a:lnTo>
                <a:lnTo>
                  <a:pt x="163" y="58"/>
                </a:lnTo>
                <a:lnTo>
                  <a:pt x="188" y="46"/>
                </a:lnTo>
                <a:lnTo>
                  <a:pt x="215" y="36"/>
                </a:lnTo>
                <a:lnTo>
                  <a:pt x="245" y="24"/>
                </a:lnTo>
                <a:lnTo>
                  <a:pt x="274" y="15"/>
                </a:lnTo>
                <a:lnTo>
                  <a:pt x="300" y="8"/>
                </a:lnTo>
                <a:lnTo>
                  <a:pt x="322" y="4"/>
                </a:lnTo>
                <a:lnTo>
                  <a:pt x="336" y="1"/>
                </a:lnTo>
                <a:lnTo>
                  <a:pt x="346" y="0"/>
                </a:lnTo>
                <a:lnTo>
                  <a:pt x="352" y="0"/>
                </a:lnTo>
                <a:lnTo>
                  <a:pt x="357" y="2"/>
                </a:lnTo>
                <a:lnTo>
                  <a:pt x="359" y="6"/>
                </a:lnTo>
                <a:lnTo>
                  <a:pt x="363" y="10"/>
                </a:lnTo>
                <a:lnTo>
                  <a:pt x="368" y="16"/>
                </a:lnTo>
                <a:lnTo>
                  <a:pt x="379" y="25"/>
                </a:lnTo>
                <a:lnTo>
                  <a:pt x="387" y="32"/>
                </a:lnTo>
                <a:lnTo>
                  <a:pt x="393" y="42"/>
                </a:lnTo>
                <a:lnTo>
                  <a:pt x="398" y="60"/>
                </a:lnTo>
                <a:lnTo>
                  <a:pt x="403" y="143"/>
                </a:lnTo>
                <a:lnTo>
                  <a:pt x="405" y="294"/>
                </a:lnTo>
                <a:lnTo>
                  <a:pt x="406" y="447"/>
                </a:lnTo>
                <a:lnTo>
                  <a:pt x="410" y="532"/>
                </a:lnTo>
                <a:lnTo>
                  <a:pt x="411" y="575"/>
                </a:lnTo>
                <a:lnTo>
                  <a:pt x="405" y="636"/>
                </a:lnTo>
                <a:lnTo>
                  <a:pt x="395" y="693"/>
                </a:lnTo>
                <a:lnTo>
                  <a:pt x="386" y="727"/>
                </a:lnTo>
                <a:lnTo>
                  <a:pt x="379" y="736"/>
                </a:lnTo>
                <a:lnTo>
                  <a:pt x="367" y="749"/>
                </a:lnTo>
                <a:lnTo>
                  <a:pt x="353" y="763"/>
                </a:lnTo>
                <a:lnTo>
                  <a:pt x="337" y="778"/>
                </a:lnTo>
                <a:lnTo>
                  <a:pt x="320" y="794"/>
                </a:lnTo>
                <a:lnTo>
                  <a:pt x="303" y="810"/>
                </a:lnTo>
                <a:lnTo>
                  <a:pt x="287" y="826"/>
                </a:lnTo>
                <a:lnTo>
                  <a:pt x="272" y="842"/>
                </a:lnTo>
                <a:lnTo>
                  <a:pt x="264" y="851"/>
                </a:lnTo>
                <a:lnTo>
                  <a:pt x="253" y="860"/>
                </a:lnTo>
                <a:lnTo>
                  <a:pt x="241" y="870"/>
                </a:lnTo>
                <a:lnTo>
                  <a:pt x="227" y="881"/>
                </a:lnTo>
                <a:lnTo>
                  <a:pt x="212" y="891"/>
                </a:lnTo>
                <a:lnTo>
                  <a:pt x="196" y="902"/>
                </a:lnTo>
                <a:lnTo>
                  <a:pt x="179" y="913"/>
                </a:lnTo>
                <a:lnTo>
                  <a:pt x="165" y="923"/>
                </a:lnTo>
                <a:lnTo>
                  <a:pt x="148" y="934"/>
                </a:lnTo>
                <a:lnTo>
                  <a:pt x="133" y="943"/>
                </a:lnTo>
                <a:lnTo>
                  <a:pt x="120" y="952"/>
                </a:lnTo>
                <a:lnTo>
                  <a:pt x="108" y="959"/>
                </a:lnTo>
                <a:lnTo>
                  <a:pt x="98" y="966"/>
                </a:lnTo>
                <a:lnTo>
                  <a:pt x="91" y="970"/>
                </a:lnTo>
                <a:lnTo>
                  <a:pt x="85" y="973"/>
                </a:lnTo>
                <a:lnTo>
                  <a:pt x="84" y="974"/>
                </a:lnTo>
                <a:lnTo>
                  <a:pt x="69" y="841"/>
                </a:lnTo>
                <a:lnTo>
                  <a:pt x="209" y="746"/>
                </a:lnTo>
                <a:lnTo>
                  <a:pt x="285" y="636"/>
                </a:lnTo>
                <a:lnTo>
                  <a:pt x="289" y="619"/>
                </a:lnTo>
                <a:lnTo>
                  <a:pt x="297" y="577"/>
                </a:lnTo>
                <a:lnTo>
                  <a:pt x="307" y="534"/>
                </a:lnTo>
                <a:lnTo>
                  <a:pt x="314" y="503"/>
                </a:lnTo>
                <a:lnTo>
                  <a:pt x="315" y="446"/>
                </a:lnTo>
                <a:lnTo>
                  <a:pt x="311" y="347"/>
                </a:lnTo>
                <a:lnTo>
                  <a:pt x="305" y="252"/>
                </a:lnTo>
                <a:lnTo>
                  <a:pt x="303" y="210"/>
                </a:lnTo>
                <a:lnTo>
                  <a:pt x="287" y="183"/>
                </a:lnTo>
                <a:lnTo>
                  <a:pt x="243" y="201"/>
                </a:lnTo>
                <a:lnTo>
                  <a:pt x="108" y="286"/>
                </a:lnTo>
                <a:lnTo>
                  <a:pt x="105" y="367"/>
                </a:lnTo>
                <a:lnTo>
                  <a:pt x="41" y="441"/>
                </a:lnTo>
                <a:lnTo>
                  <a:pt x="0" y="180"/>
                </a:ln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106">
            <a:extLst>
              <a:ext uri="{FF2B5EF4-FFF2-40B4-BE49-F238E27FC236}">
                <a16:creationId xmlns:a16="http://schemas.microsoft.com/office/drawing/2014/main" id="{00000000-0008-0000-0000-00006B000000}"/>
              </a:ext>
            </a:extLst>
          </xdr:cNvPr>
          <xdr:cNvSpPr>
            <a:spLocks/>
          </xdr:cNvSpPr>
        </xdr:nvSpPr>
        <xdr:spPr bwMode="auto">
          <a:xfrm rot="840000">
            <a:off x="3442628" y="842018"/>
            <a:ext cx="1068388" cy="344488"/>
          </a:xfrm>
          <a:custGeom>
            <a:avLst/>
            <a:gdLst/>
            <a:ahLst/>
            <a:cxnLst>
              <a:cxn ang="0">
                <a:pos x="90" y="408"/>
              </a:cxn>
              <a:cxn ang="0">
                <a:pos x="124" y="380"/>
              </a:cxn>
              <a:cxn ang="0">
                <a:pos x="188" y="351"/>
              </a:cxn>
              <a:cxn ang="0">
                <a:pos x="240" y="331"/>
              </a:cxn>
              <a:cxn ang="0">
                <a:pos x="316" y="301"/>
              </a:cxn>
              <a:cxn ang="0">
                <a:pos x="348" y="290"/>
              </a:cxn>
              <a:cxn ang="0">
                <a:pos x="381" y="276"/>
              </a:cxn>
              <a:cxn ang="0">
                <a:pos x="433" y="253"/>
              </a:cxn>
              <a:cxn ang="0">
                <a:pos x="488" y="230"/>
              </a:cxn>
              <a:cxn ang="0">
                <a:pos x="533" y="210"/>
              </a:cxn>
              <a:cxn ang="0">
                <a:pos x="552" y="202"/>
              </a:cxn>
              <a:cxn ang="0">
                <a:pos x="962" y="93"/>
              </a:cxn>
              <a:cxn ang="0">
                <a:pos x="1025" y="82"/>
              </a:cxn>
              <a:cxn ang="0">
                <a:pos x="1094" y="74"/>
              </a:cxn>
              <a:cxn ang="0">
                <a:pos x="1126" y="79"/>
              </a:cxn>
              <a:cxn ang="0">
                <a:pos x="1182" y="87"/>
              </a:cxn>
              <a:cxn ang="0">
                <a:pos x="1224" y="94"/>
              </a:cxn>
              <a:cxn ang="0">
                <a:pos x="1270" y="88"/>
              </a:cxn>
              <a:cxn ang="0">
                <a:pos x="1329" y="74"/>
              </a:cxn>
              <a:cxn ang="0">
                <a:pos x="1342" y="67"/>
              </a:cxn>
              <a:cxn ang="0">
                <a:pos x="1297" y="44"/>
              </a:cxn>
              <a:cxn ang="0">
                <a:pos x="1237" y="14"/>
              </a:cxn>
              <a:cxn ang="0">
                <a:pos x="1202" y="2"/>
              </a:cxn>
              <a:cxn ang="0">
                <a:pos x="1156" y="0"/>
              </a:cxn>
              <a:cxn ang="0">
                <a:pos x="1098" y="4"/>
              </a:cxn>
              <a:cxn ang="0">
                <a:pos x="1039" y="8"/>
              </a:cxn>
              <a:cxn ang="0">
                <a:pos x="990" y="14"/>
              </a:cxn>
              <a:cxn ang="0">
                <a:pos x="960" y="17"/>
              </a:cxn>
              <a:cxn ang="0">
                <a:pos x="910" y="25"/>
              </a:cxn>
              <a:cxn ang="0">
                <a:pos x="840" y="40"/>
              </a:cxn>
              <a:cxn ang="0">
                <a:pos x="765" y="57"/>
              </a:cxn>
              <a:cxn ang="0">
                <a:pos x="700" y="73"/>
              </a:cxn>
              <a:cxn ang="0">
                <a:pos x="663" y="82"/>
              </a:cxn>
              <a:cxn ang="0">
                <a:pos x="635" y="93"/>
              </a:cxn>
              <a:cxn ang="0">
                <a:pos x="591" y="110"/>
              </a:cxn>
              <a:cxn ang="0">
                <a:pos x="541" y="131"/>
              </a:cxn>
              <a:cxn ang="0">
                <a:pos x="498" y="150"/>
              </a:cxn>
              <a:cxn ang="0">
                <a:pos x="468" y="165"/>
              </a:cxn>
              <a:cxn ang="0">
                <a:pos x="436" y="184"/>
              </a:cxn>
              <a:cxn ang="0">
                <a:pos x="373" y="212"/>
              </a:cxn>
              <a:cxn ang="0">
                <a:pos x="324" y="238"/>
              </a:cxn>
              <a:cxn ang="0">
                <a:pos x="274" y="268"/>
              </a:cxn>
              <a:cxn ang="0">
                <a:pos x="215" y="303"/>
              </a:cxn>
              <a:cxn ang="0">
                <a:pos x="195" y="314"/>
              </a:cxn>
              <a:cxn ang="0">
                <a:pos x="151" y="329"/>
              </a:cxn>
              <a:cxn ang="0">
                <a:pos x="100" y="350"/>
              </a:cxn>
              <a:cxn ang="0">
                <a:pos x="71" y="373"/>
              </a:cxn>
              <a:cxn ang="0">
                <a:pos x="25" y="412"/>
              </a:cxn>
              <a:cxn ang="0">
                <a:pos x="0" y="434"/>
              </a:cxn>
            </a:cxnLst>
            <a:rect l="0" t="0" r="r" b="b"/>
            <a:pathLst>
              <a:path w="1345" h="434">
                <a:moveTo>
                  <a:pt x="83" y="415"/>
                </a:moveTo>
                <a:lnTo>
                  <a:pt x="84" y="413"/>
                </a:lnTo>
                <a:lnTo>
                  <a:pt x="90" y="408"/>
                </a:lnTo>
                <a:lnTo>
                  <a:pt x="98" y="400"/>
                </a:lnTo>
                <a:lnTo>
                  <a:pt x="109" y="390"/>
                </a:lnTo>
                <a:lnTo>
                  <a:pt x="124" y="380"/>
                </a:lnTo>
                <a:lnTo>
                  <a:pt x="142" y="369"/>
                </a:lnTo>
                <a:lnTo>
                  <a:pt x="164" y="359"/>
                </a:lnTo>
                <a:lnTo>
                  <a:pt x="188" y="351"/>
                </a:lnTo>
                <a:lnTo>
                  <a:pt x="198" y="347"/>
                </a:lnTo>
                <a:lnTo>
                  <a:pt x="215" y="340"/>
                </a:lnTo>
                <a:lnTo>
                  <a:pt x="240" y="331"/>
                </a:lnTo>
                <a:lnTo>
                  <a:pt x="266" y="321"/>
                </a:lnTo>
                <a:lnTo>
                  <a:pt x="291" y="310"/>
                </a:lnTo>
                <a:lnTo>
                  <a:pt x="316" y="301"/>
                </a:lnTo>
                <a:lnTo>
                  <a:pt x="333" y="294"/>
                </a:lnTo>
                <a:lnTo>
                  <a:pt x="343" y="291"/>
                </a:lnTo>
                <a:lnTo>
                  <a:pt x="348" y="290"/>
                </a:lnTo>
                <a:lnTo>
                  <a:pt x="356" y="286"/>
                </a:lnTo>
                <a:lnTo>
                  <a:pt x="366" y="282"/>
                </a:lnTo>
                <a:lnTo>
                  <a:pt x="381" y="276"/>
                </a:lnTo>
                <a:lnTo>
                  <a:pt x="396" y="269"/>
                </a:lnTo>
                <a:lnTo>
                  <a:pt x="415" y="261"/>
                </a:lnTo>
                <a:lnTo>
                  <a:pt x="433" y="253"/>
                </a:lnTo>
                <a:lnTo>
                  <a:pt x="451" y="245"/>
                </a:lnTo>
                <a:lnTo>
                  <a:pt x="471" y="237"/>
                </a:lnTo>
                <a:lnTo>
                  <a:pt x="488" y="230"/>
                </a:lnTo>
                <a:lnTo>
                  <a:pt x="506" y="222"/>
                </a:lnTo>
                <a:lnTo>
                  <a:pt x="521" y="216"/>
                </a:lnTo>
                <a:lnTo>
                  <a:pt x="533" y="210"/>
                </a:lnTo>
                <a:lnTo>
                  <a:pt x="544" y="206"/>
                </a:lnTo>
                <a:lnTo>
                  <a:pt x="549" y="203"/>
                </a:lnTo>
                <a:lnTo>
                  <a:pt x="552" y="202"/>
                </a:lnTo>
                <a:lnTo>
                  <a:pt x="760" y="144"/>
                </a:lnTo>
                <a:lnTo>
                  <a:pt x="956" y="94"/>
                </a:lnTo>
                <a:lnTo>
                  <a:pt x="962" y="93"/>
                </a:lnTo>
                <a:lnTo>
                  <a:pt x="977" y="90"/>
                </a:lnTo>
                <a:lnTo>
                  <a:pt x="1000" y="87"/>
                </a:lnTo>
                <a:lnTo>
                  <a:pt x="1025" y="82"/>
                </a:lnTo>
                <a:lnTo>
                  <a:pt x="1051" y="79"/>
                </a:lnTo>
                <a:lnTo>
                  <a:pt x="1076" y="75"/>
                </a:lnTo>
                <a:lnTo>
                  <a:pt x="1094" y="74"/>
                </a:lnTo>
                <a:lnTo>
                  <a:pt x="1104" y="74"/>
                </a:lnTo>
                <a:lnTo>
                  <a:pt x="1114" y="76"/>
                </a:lnTo>
                <a:lnTo>
                  <a:pt x="1126" y="79"/>
                </a:lnTo>
                <a:lnTo>
                  <a:pt x="1144" y="81"/>
                </a:lnTo>
                <a:lnTo>
                  <a:pt x="1163" y="85"/>
                </a:lnTo>
                <a:lnTo>
                  <a:pt x="1182" y="87"/>
                </a:lnTo>
                <a:lnTo>
                  <a:pt x="1200" y="90"/>
                </a:lnTo>
                <a:lnTo>
                  <a:pt x="1214" y="93"/>
                </a:lnTo>
                <a:lnTo>
                  <a:pt x="1224" y="94"/>
                </a:lnTo>
                <a:lnTo>
                  <a:pt x="1235" y="94"/>
                </a:lnTo>
                <a:lnTo>
                  <a:pt x="1251" y="91"/>
                </a:lnTo>
                <a:lnTo>
                  <a:pt x="1270" y="88"/>
                </a:lnTo>
                <a:lnTo>
                  <a:pt x="1292" y="83"/>
                </a:lnTo>
                <a:lnTo>
                  <a:pt x="1312" y="78"/>
                </a:lnTo>
                <a:lnTo>
                  <a:pt x="1329" y="74"/>
                </a:lnTo>
                <a:lnTo>
                  <a:pt x="1341" y="71"/>
                </a:lnTo>
                <a:lnTo>
                  <a:pt x="1345" y="70"/>
                </a:lnTo>
                <a:lnTo>
                  <a:pt x="1342" y="67"/>
                </a:lnTo>
                <a:lnTo>
                  <a:pt x="1331" y="63"/>
                </a:lnTo>
                <a:lnTo>
                  <a:pt x="1315" y="55"/>
                </a:lnTo>
                <a:lnTo>
                  <a:pt x="1297" y="44"/>
                </a:lnTo>
                <a:lnTo>
                  <a:pt x="1276" y="34"/>
                </a:lnTo>
                <a:lnTo>
                  <a:pt x="1256" y="23"/>
                </a:lnTo>
                <a:lnTo>
                  <a:pt x="1237" y="14"/>
                </a:lnTo>
                <a:lnTo>
                  <a:pt x="1222" y="6"/>
                </a:lnTo>
                <a:lnTo>
                  <a:pt x="1214" y="4"/>
                </a:lnTo>
                <a:lnTo>
                  <a:pt x="1202" y="2"/>
                </a:lnTo>
                <a:lnTo>
                  <a:pt x="1190" y="0"/>
                </a:lnTo>
                <a:lnTo>
                  <a:pt x="1174" y="0"/>
                </a:lnTo>
                <a:lnTo>
                  <a:pt x="1156" y="0"/>
                </a:lnTo>
                <a:lnTo>
                  <a:pt x="1137" y="2"/>
                </a:lnTo>
                <a:lnTo>
                  <a:pt x="1117" y="3"/>
                </a:lnTo>
                <a:lnTo>
                  <a:pt x="1098" y="4"/>
                </a:lnTo>
                <a:lnTo>
                  <a:pt x="1078" y="5"/>
                </a:lnTo>
                <a:lnTo>
                  <a:pt x="1057" y="7"/>
                </a:lnTo>
                <a:lnTo>
                  <a:pt x="1039" y="8"/>
                </a:lnTo>
                <a:lnTo>
                  <a:pt x="1020" y="11"/>
                </a:lnTo>
                <a:lnTo>
                  <a:pt x="1004" y="12"/>
                </a:lnTo>
                <a:lnTo>
                  <a:pt x="990" y="14"/>
                </a:lnTo>
                <a:lnTo>
                  <a:pt x="979" y="14"/>
                </a:lnTo>
                <a:lnTo>
                  <a:pt x="970" y="15"/>
                </a:lnTo>
                <a:lnTo>
                  <a:pt x="960" y="17"/>
                </a:lnTo>
                <a:lnTo>
                  <a:pt x="947" y="18"/>
                </a:lnTo>
                <a:lnTo>
                  <a:pt x="929" y="21"/>
                </a:lnTo>
                <a:lnTo>
                  <a:pt x="910" y="25"/>
                </a:lnTo>
                <a:lnTo>
                  <a:pt x="888" y="29"/>
                </a:lnTo>
                <a:lnTo>
                  <a:pt x="865" y="35"/>
                </a:lnTo>
                <a:lnTo>
                  <a:pt x="840" y="40"/>
                </a:lnTo>
                <a:lnTo>
                  <a:pt x="814" y="45"/>
                </a:lnTo>
                <a:lnTo>
                  <a:pt x="789" y="51"/>
                </a:lnTo>
                <a:lnTo>
                  <a:pt x="765" y="57"/>
                </a:lnTo>
                <a:lnTo>
                  <a:pt x="742" y="63"/>
                </a:lnTo>
                <a:lnTo>
                  <a:pt x="720" y="68"/>
                </a:lnTo>
                <a:lnTo>
                  <a:pt x="700" y="73"/>
                </a:lnTo>
                <a:lnTo>
                  <a:pt x="684" y="76"/>
                </a:lnTo>
                <a:lnTo>
                  <a:pt x="671" y="80"/>
                </a:lnTo>
                <a:lnTo>
                  <a:pt x="663" y="82"/>
                </a:lnTo>
                <a:lnTo>
                  <a:pt x="656" y="85"/>
                </a:lnTo>
                <a:lnTo>
                  <a:pt x="646" y="88"/>
                </a:lnTo>
                <a:lnTo>
                  <a:pt x="635" y="93"/>
                </a:lnTo>
                <a:lnTo>
                  <a:pt x="621" y="97"/>
                </a:lnTo>
                <a:lnTo>
                  <a:pt x="606" y="104"/>
                </a:lnTo>
                <a:lnTo>
                  <a:pt x="591" y="110"/>
                </a:lnTo>
                <a:lnTo>
                  <a:pt x="575" y="117"/>
                </a:lnTo>
                <a:lnTo>
                  <a:pt x="559" y="124"/>
                </a:lnTo>
                <a:lnTo>
                  <a:pt x="541" y="131"/>
                </a:lnTo>
                <a:lnTo>
                  <a:pt x="526" y="138"/>
                </a:lnTo>
                <a:lnTo>
                  <a:pt x="511" y="144"/>
                </a:lnTo>
                <a:lnTo>
                  <a:pt x="498" y="150"/>
                </a:lnTo>
                <a:lnTo>
                  <a:pt x="486" y="156"/>
                </a:lnTo>
                <a:lnTo>
                  <a:pt x="476" y="162"/>
                </a:lnTo>
                <a:lnTo>
                  <a:pt x="468" y="165"/>
                </a:lnTo>
                <a:lnTo>
                  <a:pt x="463" y="169"/>
                </a:lnTo>
                <a:lnTo>
                  <a:pt x="453" y="174"/>
                </a:lnTo>
                <a:lnTo>
                  <a:pt x="436" y="184"/>
                </a:lnTo>
                <a:lnTo>
                  <a:pt x="417" y="193"/>
                </a:lnTo>
                <a:lnTo>
                  <a:pt x="395" y="203"/>
                </a:lnTo>
                <a:lnTo>
                  <a:pt x="373" y="212"/>
                </a:lnTo>
                <a:lnTo>
                  <a:pt x="352" y="223"/>
                </a:lnTo>
                <a:lnTo>
                  <a:pt x="335" y="231"/>
                </a:lnTo>
                <a:lnTo>
                  <a:pt x="324" y="238"/>
                </a:lnTo>
                <a:lnTo>
                  <a:pt x="312" y="246"/>
                </a:lnTo>
                <a:lnTo>
                  <a:pt x="295" y="256"/>
                </a:lnTo>
                <a:lnTo>
                  <a:pt x="274" y="268"/>
                </a:lnTo>
                <a:lnTo>
                  <a:pt x="253" y="280"/>
                </a:lnTo>
                <a:lnTo>
                  <a:pt x="233" y="293"/>
                </a:lnTo>
                <a:lnTo>
                  <a:pt x="215" y="303"/>
                </a:lnTo>
                <a:lnTo>
                  <a:pt x="204" y="310"/>
                </a:lnTo>
                <a:lnTo>
                  <a:pt x="199" y="313"/>
                </a:lnTo>
                <a:lnTo>
                  <a:pt x="195" y="314"/>
                </a:lnTo>
                <a:lnTo>
                  <a:pt x="184" y="317"/>
                </a:lnTo>
                <a:lnTo>
                  <a:pt x="169" y="323"/>
                </a:lnTo>
                <a:lnTo>
                  <a:pt x="151" y="329"/>
                </a:lnTo>
                <a:lnTo>
                  <a:pt x="132" y="336"/>
                </a:lnTo>
                <a:lnTo>
                  <a:pt x="115" y="344"/>
                </a:lnTo>
                <a:lnTo>
                  <a:pt x="100" y="350"/>
                </a:lnTo>
                <a:lnTo>
                  <a:pt x="92" y="355"/>
                </a:lnTo>
                <a:lnTo>
                  <a:pt x="84" y="362"/>
                </a:lnTo>
                <a:lnTo>
                  <a:pt x="71" y="373"/>
                </a:lnTo>
                <a:lnTo>
                  <a:pt x="56" y="385"/>
                </a:lnTo>
                <a:lnTo>
                  <a:pt x="41" y="399"/>
                </a:lnTo>
                <a:lnTo>
                  <a:pt x="25" y="412"/>
                </a:lnTo>
                <a:lnTo>
                  <a:pt x="13" y="423"/>
                </a:lnTo>
                <a:lnTo>
                  <a:pt x="3" y="431"/>
                </a:lnTo>
                <a:lnTo>
                  <a:pt x="0" y="434"/>
                </a:lnTo>
                <a:lnTo>
                  <a:pt x="83" y="415"/>
                </a:lnTo>
                <a:close/>
              </a:path>
            </a:pathLst>
          </a:custGeom>
          <a:solidFill>
            <a:srgbClr val="FFFF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107">
            <a:extLst>
              <a:ext uri="{FF2B5EF4-FFF2-40B4-BE49-F238E27FC236}">
                <a16:creationId xmlns:a16="http://schemas.microsoft.com/office/drawing/2014/main" id="{00000000-0008-0000-0000-00006C000000}"/>
              </a:ext>
            </a:extLst>
          </xdr:cNvPr>
          <xdr:cNvSpPr>
            <a:spLocks/>
          </xdr:cNvSpPr>
        </xdr:nvSpPr>
        <xdr:spPr bwMode="auto">
          <a:xfrm rot="840000">
            <a:off x="4382658" y="1000155"/>
            <a:ext cx="377825" cy="881063"/>
          </a:xfrm>
          <a:custGeom>
            <a:avLst/>
            <a:gdLst/>
            <a:ahLst/>
            <a:cxnLst>
              <a:cxn ang="0">
                <a:pos x="440" y="0"/>
              </a:cxn>
              <a:cxn ang="0">
                <a:pos x="438" y="0"/>
              </a:cxn>
              <a:cxn ang="0">
                <a:pos x="430" y="0"/>
              </a:cxn>
              <a:cxn ang="0">
                <a:pos x="419" y="0"/>
              </a:cxn>
              <a:cxn ang="0">
                <a:pos x="405" y="0"/>
              </a:cxn>
              <a:cxn ang="0">
                <a:pos x="389" y="0"/>
              </a:cxn>
              <a:cxn ang="0">
                <a:pos x="373" y="0"/>
              </a:cxn>
              <a:cxn ang="0">
                <a:pos x="358" y="1"/>
              </a:cxn>
              <a:cxn ang="0">
                <a:pos x="343" y="1"/>
              </a:cxn>
              <a:cxn ang="0">
                <a:pos x="335" y="2"/>
              </a:cxn>
              <a:cxn ang="0">
                <a:pos x="325" y="4"/>
              </a:cxn>
              <a:cxn ang="0">
                <a:pos x="311" y="8"/>
              </a:cxn>
              <a:cxn ang="0">
                <a:pos x="296" y="13"/>
              </a:cxn>
              <a:cxn ang="0">
                <a:pos x="280" y="19"/>
              </a:cxn>
              <a:cxn ang="0">
                <a:pos x="263" y="26"/>
              </a:cxn>
              <a:cxn ang="0">
                <a:pos x="245" y="33"/>
              </a:cxn>
              <a:cxn ang="0">
                <a:pos x="227" y="40"/>
              </a:cxn>
              <a:cxn ang="0">
                <a:pos x="210" y="48"/>
              </a:cxn>
              <a:cxn ang="0">
                <a:pos x="194" y="55"/>
              </a:cxn>
              <a:cxn ang="0">
                <a:pos x="177" y="62"/>
              </a:cxn>
              <a:cxn ang="0">
                <a:pos x="165" y="68"/>
              </a:cxn>
              <a:cxn ang="0">
                <a:pos x="153" y="73"/>
              </a:cxn>
              <a:cxn ang="0">
                <a:pos x="144" y="77"/>
              </a:cxn>
              <a:cxn ang="0">
                <a:pos x="139" y="79"/>
              </a:cxn>
              <a:cxn ang="0">
                <a:pos x="137" y="80"/>
              </a:cxn>
              <a:cxn ang="0">
                <a:pos x="90" y="137"/>
              </a:cxn>
              <a:cxn ang="0">
                <a:pos x="0" y="189"/>
              </a:cxn>
              <a:cxn ang="0">
                <a:pos x="88" y="1109"/>
              </a:cxn>
              <a:cxn ang="0">
                <a:pos x="147" y="1070"/>
              </a:cxn>
              <a:cxn ang="0">
                <a:pos x="116" y="227"/>
              </a:cxn>
              <a:cxn ang="0">
                <a:pos x="119" y="223"/>
              </a:cxn>
              <a:cxn ang="0">
                <a:pos x="123" y="215"/>
              </a:cxn>
              <a:cxn ang="0">
                <a:pos x="132" y="204"/>
              </a:cxn>
              <a:cxn ang="0">
                <a:pos x="144" y="187"/>
              </a:cxn>
              <a:cxn ang="0">
                <a:pos x="159" y="171"/>
              </a:cxn>
              <a:cxn ang="0">
                <a:pos x="177" y="154"/>
              </a:cxn>
              <a:cxn ang="0">
                <a:pos x="199" y="137"/>
              </a:cxn>
              <a:cxn ang="0">
                <a:pos x="223" y="122"/>
              </a:cxn>
              <a:cxn ang="0">
                <a:pos x="235" y="116"/>
              </a:cxn>
              <a:cxn ang="0">
                <a:pos x="250" y="109"/>
              </a:cxn>
              <a:cxn ang="0">
                <a:pos x="266" y="102"/>
              </a:cxn>
              <a:cxn ang="0">
                <a:pos x="286" y="94"/>
              </a:cxn>
              <a:cxn ang="0">
                <a:pos x="306" y="87"/>
              </a:cxn>
              <a:cxn ang="0">
                <a:pos x="327" y="79"/>
              </a:cxn>
              <a:cxn ang="0">
                <a:pos x="349" y="73"/>
              </a:cxn>
              <a:cxn ang="0">
                <a:pos x="371" y="68"/>
              </a:cxn>
              <a:cxn ang="0">
                <a:pos x="390" y="64"/>
              </a:cxn>
              <a:cxn ang="0">
                <a:pos x="410" y="63"/>
              </a:cxn>
              <a:cxn ang="0">
                <a:pos x="428" y="62"/>
              </a:cxn>
              <a:cxn ang="0">
                <a:pos x="445" y="63"/>
              </a:cxn>
              <a:cxn ang="0">
                <a:pos x="457" y="65"/>
              </a:cxn>
              <a:cxn ang="0">
                <a:pos x="468" y="66"/>
              </a:cxn>
              <a:cxn ang="0">
                <a:pos x="475" y="69"/>
              </a:cxn>
              <a:cxn ang="0">
                <a:pos x="477" y="69"/>
              </a:cxn>
              <a:cxn ang="0">
                <a:pos x="440" y="0"/>
              </a:cxn>
            </a:cxnLst>
            <a:rect l="0" t="0" r="r" b="b"/>
            <a:pathLst>
              <a:path w="477" h="1109">
                <a:moveTo>
                  <a:pt x="440" y="0"/>
                </a:moveTo>
                <a:lnTo>
                  <a:pt x="438" y="0"/>
                </a:lnTo>
                <a:lnTo>
                  <a:pt x="430" y="0"/>
                </a:lnTo>
                <a:lnTo>
                  <a:pt x="419" y="0"/>
                </a:lnTo>
                <a:lnTo>
                  <a:pt x="405" y="0"/>
                </a:lnTo>
                <a:lnTo>
                  <a:pt x="389" y="0"/>
                </a:lnTo>
                <a:lnTo>
                  <a:pt x="373" y="0"/>
                </a:lnTo>
                <a:lnTo>
                  <a:pt x="358" y="1"/>
                </a:lnTo>
                <a:lnTo>
                  <a:pt x="343" y="1"/>
                </a:lnTo>
                <a:lnTo>
                  <a:pt x="335" y="2"/>
                </a:lnTo>
                <a:lnTo>
                  <a:pt x="325" y="4"/>
                </a:lnTo>
                <a:lnTo>
                  <a:pt x="311" y="8"/>
                </a:lnTo>
                <a:lnTo>
                  <a:pt x="296" y="13"/>
                </a:lnTo>
                <a:lnTo>
                  <a:pt x="280" y="19"/>
                </a:lnTo>
                <a:lnTo>
                  <a:pt x="263" y="26"/>
                </a:lnTo>
                <a:lnTo>
                  <a:pt x="245" y="33"/>
                </a:lnTo>
                <a:lnTo>
                  <a:pt x="227" y="40"/>
                </a:lnTo>
                <a:lnTo>
                  <a:pt x="210" y="48"/>
                </a:lnTo>
                <a:lnTo>
                  <a:pt x="194" y="55"/>
                </a:lnTo>
                <a:lnTo>
                  <a:pt x="177" y="62"/>
                </a:lnTo>
                <a:lnTo>
                  <a:pt x="165" y="68"/>
                </a:lnTo>
                <a:lnTo>
                  <a:pt x="153" y="73"/>
                </a:lnTo>
                <a:lnTo>
                  <a:pt x="144" y="77"/>
                </a:lnTo>
                <a:lnTo>
                  <a:pt x="139" y="79"/>
                </a:lnTo>
                <a:lnTo>
                  <a:pt x="137" y="80"/>
                </a:lnTo>
                <a:lnTo>
                  <a:pt x="90" y="137"/>
                </a:lnTo>
                <a:lnTo>
                  <a:pt x="0" y="189"/>
                </a:lnTo>
                <a:lnTo>
                  <a:pt x="88" y="1109"/>
                </a:lnTo>
                <a:lnTo>
                  <a:pt x="147" y="1070"/>
                </a:lnTo>
                <a:lnTo>
                  <a:pt x="116" y="227"/>
                </a:lnTo>
                <a:lnTo>
                  <a:pt x="119" y="223"/>
                </a:lnTo>
                <a:lnTo>
                  <a:pt x="123" y="215"/>
                </a:lnTo>
                <a:lnTo>
                  <a:pt x="132" y="204"/>
                </a:lnTo>
                <a:lnTo>
                  <a:pt x="144" y="187"/>
                </a:lnTo>
                <a:lnTo>
                  <a:pt x="159" y="171"/>
                </a:lnTo>
                <a:lnTo>
                  <a:pt x="177" y="154"/>
                </a:lnTo>
                <a:lnTo>
                  <a:pt x="199" y="137"/>
                </a:lnTo>
                <a:lnTo>
                  <a:pt x="223" y="122"/>
                </a:lnTo>
                <a:lnTo>
                  <a:pt x="235" y="116"/>
                </a:lnTo>
                <a:lnTo>
                  <a:pt x="250" y="109"/>
                </a:lnTo>
                <a:lnTo>
                  <a:pt x="266" y="102"/>
                </a:lnTo>
                <a:lnTo>
                  <a:pt x="286" y="94"/>
                </a:lnTo>
                <a:lnTo>
                  <a:pt x="306" y="87"/>
                </a:lnTo>
                <a:lnTo>
                  <a:pt x="327" y="79"/>
                </a:lnTo>
                <a:lnTo>
                  <a:pt x="349" y="73"/>
                </a:lnTo>
                <a:lnTo>
                  <a:pt x="371" y="68"/>
                </a:lnTo>
                <a:lnTo>
                  <a:pt x="390" y="64"/>
                </a:lnTo>
                <a:lnTo>
                  <a:pt x="410" y="63"/>
                </a:lnTo>
                <a:lnTo>
                  <a:pt x="428" y="62"/>
                </a:lnTo>
                <a:lnTo>
                  <a:pt x="445" y="63"/>
                </a:lnTo>
                <a:lnTo>
                  <a:pt x="457" y="65"/>
                </a:lnTo>
                <a:lnTo>
                  <a:pt x="468" y="66"/>
                </a:lnTo>
                <a:lnTo>
                  <a:pt x="475" y="69"/>
                </a:lnTo>
                <a:lnTo>
                  <a:pt x="477" y="69"/>
                </a:lnTo>
                <a:lnTo>
                  <a:pt x="440" y="0"/>
                </a:lnTo>
                <a:close/>
              </a:path>
            </a:pathLst>
          </a:custGeom>
          <a:solidFill>
            <a:srgbClr val="FFFF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108">
            <a:extLst>
              <a:ext uri="{FF2B5EF4-FFF2-40B4-BE49-F238E27FC236}">
                <a16:creationId xmlns:a16="http://schemas.microsoft.com/office/drawing/2014/main" id="{00000000-0008-0000-0000-00006D000000}"/>
              </a:ext>
            </a:extLst>
          </xdr:cNvPr>
          <xdr:cNvSpPr>
            <a:spLocks/>
          </xdr:cNvSpPr>
        </xdr:nvSpPr>
        <xdr:spPr bwMode="auto">
          <a:xfrm rot="840000">
            <a:off x="3492481" y="893510"/>
            <a:ext cx="954088" cy="300038"/>
          </a:xfrm>
          <a:custGeom>
            <a:avLst/>
            <a:gdLst/>
            <a:ahLst/>
            <a:cxnLst>
              <a:cxn ang="0">
                <a:pos x="1193" y="40"/>
              </a:cxn>
              <a:cxn ang="0">
                <a:pos x="1158" y="22"/>
              </a:cxn>
              <a:cxn ang="0">
                <a:pos x="1089" y="6"/>
              </a:cxn>
              <a:cxn ang="0">
                <a:pos x="981" y="1"/>
              </a:cxn>
              <a:cxn ang="0">
                <a:pos x="828" y="22"/>
              </a:cxn>
              <a:cxn ang="0">
                <a:pos x="661" y="66"/>
              </a:cxn>
              <a:cxn ang="0">
                <a:pos x="559" y="97"/>
              </a:cxn>
              <a:cxn ang="0">
                <a:pos x="471" y="128"/>
              </a:cxn>
              <a:cxn ang="0">
                <a:pos x="398" y="158"/>
              </a:cxn>
              <a:cxn ang="0">
                <a:pos x="337" y="188"/>
              </a:cxn>
              <a:cxn ang="0">
                <a:pos x="286" y="219"/>
              </a:cxn>
              <a:cxn ang="0">
                <a:pos x="370" y="189"/>
              </a:cxn>
              <a:cxn ang="0">
                <a:pos x="451" y="163"/>
              </a:cxn>
              <a:cxn ang="0">
                <a:pos x="523" y="140"/>
              </a:cxn>
              <a:cxn ang="0">
                <a:pos x="588" y="120"/>
              </a:cxn>
              <a:cxn ang="0">
                <a:pos x="639" y="104"/>
              </a:cxn>
              <a:cxn ang="0">
                <a:pos x="758" y="70"/>
              </a:cxn>
              <a:cxn ang="0">
                <a:pos x="887" y="42"/>
              </a:cxn>
              <a:cxn ang="0">
                <a:pos x="986" y="31"/>
              </a:cxn>
              <a:cxn ang="0">
                <a:pos x="1056" y="35"/>
              </a:cxn>
              <a:cxn ang="0">
                <a:pos x="1105" y="50"/>
              </a:cxn>
              <a:cxn ang="0">
                <a:pos x="1089" y="82"/>
              </a:cxn>
              <a:cxn ang="0">
                <a:pos x="979" y="129"/>
              </a:cxn>
              <a:cxn ang="0">
                <a:pos x="874" y="168"/>
              </a:cxn>
              <a:cxn ang="0">
                <a:pos x="775" y="202"/>
              </a:cxn>
              <a:cxn ang="0">
                <a:pos x="684" y="228"/>
              </a:cxn>
              <a:cxn ang="0">
                <a:pos x="601" y="249"/>
              </a:cxn>
              <a:cxn ang="0">
                <a:pos x="530" y="265"/>
              </a:cxn>
              <a:cxn ang="0">
                <a:pos x="470" y="278"/>
              </a:cxn>
              <a:cxn ang="0">
                <a:pos x="424" y="285"/>
              </a:cxn>
              <a:cxn ang="0">
                <a:pos x="393" y="289"/>
              </a:cxn>
              <a:cxn ang="0">
                <a:pos x="378" y="292"/>
              </a:cxn>
              <a:cxn ang="0">
                <a:pos x="320" y="295"/>
              </a:cxn>
              <a:cxn ang="0">
                <a:pos x="265" y="289"/>
              </a:cxn>
              <a:cxn ang="0">
                <a:pos x="213" y="288"/>
              </a:cxn>
              <a:cxn ang="0">
                <a:pos x="179" y="294"/>
              </a:cxn>
              <a:cxn ang="0">
                <a:pos x="150" y="303"/>
              </a:cxn>
              <a:cxn ang="0">
                <a:pos x="122" y="322"/>
              </a:cxn>
              <a:cxn ang="0">
                <a:pos x="64" y="345"/>
              </a:cxn>
              <a:cxn ang="0">
                <a:pos x="9" y="356"/>
              </a:cxn>
              <a:cxn ang="0">
                <a:pos x="9" y="372"/>
              </a:cxn>
              <a:cxn ang="0">
                <a:pos x="38" y="378"/>
              </a:cxn>
              <a:cxn ang="0">
                <a:pos x="67" y="376"/>
              </a:cxn>
              <a:cxn ang="0">
                <a:pos x="120" y="348"/>
              </a:cxn>
              <a:cxn ang="0">
                <a:pos x="176" y="327"/>
              </a:cxn>
              <a:cxn ang="0">
                <a:pos x="225" y="322"/>
              </a:cxn>
              <a:cxn ang="0">
                <a:pos x="273" y="326"/>
              </a:cxn>
              <a:cxn ang="0">
                <a:pos x="341" y="327"/>
              </a:cxn>
              <a:cxn ang="0">
                <a:pos x="432" y="320"/>
              </a:cxn>
              <a:cxn ang="0">
                <a:pos x="547" y="303"/>
              </a:cxn>
              <a:cxn ang="0">
                <a:pos x="690" y="270"/>
              </a:cxn>
              <a:cxn ang="0">
                <a:pos x="737" y="255"/>
              </a:cxn>
              <a:cxn ang="0">
                <a:pos x="850" y="216"/>
              </a:cxn>
              <a:cxn ang="0">
                <a:pos x="992" y="164"/>
              </a:cxn>
              <a:cxn ang="0">
                <a:pos x="1120" y="108"/>
              </a:cxn>
              <a:cxn ang="0">
                <a:pos x="1196" y="60"/>
              </a:cxn>
            </a:cxnLst>
            <a:rect l="0" t="0" r="r" b="b"/>
            <a:pathLst>
              <a:path w="1203" h="378">
                <a:moveTo>
                  <a:pt x="1203" y="47"/>
                </a:moveTo>
                <a:lnTo>
                  <a:pt x="1199" y="45"/>
                </a:lnTo>
                <a:lnTo>
                  <a:pt x="1193" y="40"/>
                </a:lnTo>
                <a:lnTo>
                  <a:pt x="1184" y="35"/>
                </a:lnTo>
                <a:lnTo>
                  <a:pt x="1173" y="29"/>
                </a:lnTo>
                <a:lnTo>
                  <a:pt x="1158" y="22"/>
                </a:lnTo>
                <a:lnTo>
                  <a:pt x="1138" y="16"/>
                </a:lnTo>
                <a:lnTo>
                  <a:pt x="1116" y="10"/>
                </a:lnTo>
                <a:lnTo>
                  <a:pt x="1089" y="6"/>
                </a:lnTo>
                <a:lnTo>
                  <a:pt x="1057" y="2"/>
                </a:lnTo>
                <a:lnTo>
                  <a:pt x="1022" y="0"/>
                </a:lnTo>
                <a:lnTo>
                  <a:pt x="981" y="1"/>
                </a:lnTo>
                <a:lnTo>
                  <a:pt x="937" y="5"/>
                </a:lnTo>
                <a:lnTo>
                  <a:pt x="885" y="12"/>
                </a:lnTo>
                <a:lnTo>
                  <a:pt x="828" y="22"/>
                </a:lnTo>
                <a:lnTo>
                  <a:pt x="766" y="36"/>
                </a:lnTo>
                <a:lnTo>
                  <a:pt x="698" y="54"/>
                </a:lnTo>
                <a:lnTo>
                  <a:pt x="661" y="66"/>
                </a:lnTo>
                <a:lnTo>
                  <a:pt x="626" y="76"/>
                </a:lnTo>
                <a:lnTo>
                  <a:pt x="591" y="86"/>
                </a:lnTo>
                <a:lnTo>
                  <a:pt x="559" y="97"/>
                </a:lnTo>
                <a:lnTo>
                  <a:pt x="529" y="107"/>
                </a:lnTo>
                <a:lnTo>
                  <a:pt x="499" y="118"/>
                </a:lnTo>
                <a:lnTo>
                  <a:pt x="471" y="128"/>
                </a:lnTo>
                <a:lnTo>
                  <a:pt x="446" y="138"/>
                </a:lnTo>
                <a:lnTo>
                  <a:pt x="422" y="148"/>
                </a:lnTo>
                <a:lnTo>
                  <a:pt x="398" y="158"/>
                </a:lnTo>
                <a:lnTo>
                  <a:pt x="376" y="168"/>
                </a:lnTo>
                <a:lnTo>
                  <a:pt x="356" y="178"/>
                </a:lnTo>
                <a:lnTo>
                  <a:pt x="337" y="188"/>
                </a:lnTo>
                <a:lnTo>
                  <a:pt x="318" y="198"/>
                </a:lnTo>
                <a:lnTo>
                  <a:pt x="302" y="209"/>
                </a:lnTo>
                <a:lnTo>
                  <a:pt x="286" y="219"/>
                </a:lnTo>
                <a:lnTo>
                  <a:pt x="315" y="209"/>
                </a:lnTo>
                <a:lnTo>
                  <a:pt x="342" y="199"/>
                </a:lnTo>
                <a:lnTo>
                  <a:pt x="370" y="189"/>
                </a:lnTo>
                <a:lnTo>
                  <a:pt x="398" y="180"/>
                </a:lnTo>
                <a:lnTo>
                  <a:pt x="424" y="172"/>
                </a:lnTo>
                <a:lnTo>
                  <a:pt x="451" y="163"/>
                </a:lnTo>
                <a:lnTo>
                  <a:pt x="476" y="154"/>
                </a:lnTo>
                <a:lnTo>
                  <a:pt x="500" y="146"/>
                </a:lnTo>
                <a:lnTo>
                  <a:pt x="523" y="140"/>
                </a:lnTo>
                <a:lnTo>
                  <a:pt x="546" y="133"/>
                </a:lnTo>
                <a:lnTo>
                  <a:pt x="567" y="126"/>
                </a:lnTo>
                <a:lnTo>
                  <a:pt x="588" y="120"/>
                </a:lnTo>
                <a:lnTo>
                  <a:pt x="606" y="114"/>
                </a:lnTo>
                <a:lnTo>
                  <a:pt x="623" y="108"/>
                </a:lnTo>
                <a:lnTo>
                  <a:pt x="639" y="104"/>
                </a:lnTo>
                <a:lnTo>
                  <a:pt x="653" y="100"/>
                </a:lnTo>
                <a:lnTo>
                  <a:pt x="707" y="84"/>
                </a:lnTo>
                <a:lnTo>
                  <a:pt x="758" y="70"/>
                </a:lnTo>
                <a:lnTo>
                  <a:pt x="805" y="59"/>
                </a:lnTo>
                <a:lnTo>
                  <a:pt x="848" y="50"/>
                </a:lnTo>
                <a:lnTo>
                  <a:pt x="887" y="42"/>
                </a:lnTo>
                <a:lnTo>
                  <a:pt x="924" y="37"/>
                </a:lnTo>
                <a:lnTo>
                  <a:pt x="956" y="32"/>
                </a:lnTo>
                <a:lnTo>
                  <a:pt x="986" y="31"/>
                </a:lnTo>
                <a:lnTo>
                  <a:pt x="1013" y="31"/>
                </a:lnTo>
                <a:lnTo>
                  <a:pt x="1036" y="32"/>
                </a:lnTo>
                <a:lnTo>
                  <a:pt x="1056" y="35"/>
                </a:lnTo>
                <a:lnTo>
                  <a:pt x="1075" y="38"/>
                </a:lnTo>
                <a:lnTo>
                  <a:pt x="1091" y="44"/>
                </a:lnTo>
                <a:lnTo>
                  <a:pt x="1105" y="50"/>
                </a:lnTo>
                <a:lnTo>
                  <a:pt x="1116" y="57"/>
                </a:lnTo>
                <a:lnTo>
                  <a:pt x="1125" y="65"/>
                </a:lnTo>
                <a:lnTo>
                  <a:pt x="1089" y="82"/>
                </a:lnTo>
                <a:lnTo>
                  <a:pt x="1052" y="98"/>
                </a:lnTo>
                <a:lnTo>
                  <a:pt x="1015" y="114"/>
                </a:lnTo>
                <a:lnTo>
                  <a:pt x="979" y="129"/>
                </a:lnTo>
                <a:lnTo>
                  <a:pt x="943" y="143"/>
                </a:lnTo>
                <a:lnTo>
                  <a:pt x="909" y="156"/>
                </a:lnTo>
                <a:lnTo>
                  <a:pt x="874" y="168"/>
                </a:lnTo>
                <a:lnTo>
                  <a:pt x="840" y="180"/>
                </a:lnTo>
                <a:lnTo>
                  <a:pt x="808" y="191"/>
                </a:lnTo>
                <a:lnTo>
                  <a:pt x="775" y="202"/>
                </a:lnTo>
                <a:lnTo>
                  <a:pt x="744" y="211"/>
                </a:lnTo>
                <a:lnTo>
                  <a:pt x="713" y="220"/>
                </a:lnTo>
                <a:lnTo>
                  <a:pt x="684" y="228"/>
                </a:lnTo>
                <a:lnTo>
                  <a:pt x="656" y="236"/>
                </a:lnTo>
                <a:lnTo>
                  <a:pt x="628" y="243"/>
                </a:lnTo>
                <a:lnTo>
                  <a:pt x="601" y="249"/>
                </a:lnTo>
                <a:lnTo>
                  <a:pt x="576" y="256"/>
                </a:lnTo>
                <a:lnTo>
                  <a:pt x="553" y="261"/>
                </a:lnTo>
                <a:lnTo>
                  <a:pt x="530" y="265"/>
                </a:lnTo>
                <a:lnTo>
                  <a:pt x="508" y="270"/>
                </a:lnTo>
                <a:lnTo>
                  <a:pt x="489" y="274"/>
                </a:lnTo>
                <a:lnTo>
                  <a:pt x="470" y="278"/>
                </a:lnTo>
                <a:lnTo>
                  <a:pt x="453" y="280"/>
                </a:lnTo>
                <a:lnTo>
                  <a:pt x="438" y="282"/>
                </a:lnTo>
                <a:lnTo>
                  <a:pt x="424" y="285"/>
                </a:lnTo>
                <a:lnTo>
                  <a:pt x="411" y="287"/>
                </a:lnTo>
                <a:lnTo>
                  <a:pt x="401" y="288"/>
                </a:lnTo>
                <a:lnTo>
                  <a:pt x="393" y="289"/>
                </a:lnTo>
                <a:lnTo>
                  <a:pt x="386" y="290"/>
                </a:lnTo>
                <a:lnTo>
                  <a:pt x="380" y="292"/>
                </a:lnTo>
                <a:lnTo>
                  <a:pt x="378" y="292"/>
                </a:lnTo>
                <a:lnTo>
                  <a:pt x="377" y="292"/>
                </a:lnTo>
                <a:lnTo>
                  <a:pt x="346" y="295"/>
                </a:lnTo>
                <a:lnTo>
                  <a:pt x="320" y="295"/>
                </a:lnTo>
                <a:lnTo>
                  <a:pt x="300" y="294"/>
                </a:lnTo>
                <a:lnTo>
                  <a:pt x="281" y="292"/>
                </a:lnTo>
                <a:lnTo>
                  <a:pt x="265" y="289"/>
                </a:lnTo>
                <a:lnTo>
                  <a:pt x="249" y="288"/>
                </a:lnTo>
                <a:lnTo>
                  <a:pt x="232" y="287"/>
                </a:lnTo>
                <a:lnTo>
                  <a:pt x="213" y="288"/>
                </a:lnTo>
                <a:lnTo>
                  <a:pt x="202" y="289"/>
                </a:lnTo>
                <a:lnTo>
                  <a:pt x="190" y="292"/>
                </a:lnTo>
                <a:lnTo>
                  <a:pt x="179" y="294"/>
                </a:lnTo>
                <a:lnTo>
                  <a:pt x="168" y="296"/>
                </a:lnTo>
                <a:lnTo>
                  <a:pt x="159" y="300"/>
                </a:lnTo>
                <a:lnTo>
                  <a:pt x="150" y="303"/>
                </a:lnTo>
                <a:lnTo>
                  <a:pt x="142" y="308"/>
                </a:lnTo>
                <a:lnTo>
                  <a:pt x="135" y="314"/>
                </a:lnTo>
                <a:lnTo>
                  <a:pt x="122" y="322"/>
                </a:lnTo>
                <a:lnTo>
                  <a:pt x="105" y="331"/>
                </a:lnTo>
                <a:lnTo>
                  <a:pt x="84" y="339"/>
                </a:lnTo>
                <a:lnTo>
                  <a:pt x="64" y="345"/>
                </a:lnTo>
                <a:lnTo>
                  <a:pt x="43" y="350"/>
                </a:lnTo>
                <a:lnTo>
                  <a:pt x="24" y="355"/>
                </a:lnTo>
                <a:lnTo>
                  <a:pt x="9" y="356"/>
                </a:lnTo>
                <a:lnTo>
                  <a:pt x="0" y="356"/>
                </a:lnTo>
                <a:lnTo>
                  <a:pt x="3" y="367"/>
                </a:lnTo>
                <a:lnTo>
                  <a:pt x="9" y="372"/>
                </a:lnTo>
                <a:lnTo>
                  <a:pt x="18" y="377"/>
                </a:lnTo>
                <a:lnTo>
                  <a:pt x="28" y="378"/>
                </a:lnTo>
                <a:lnTo>
                  <a:pt x="38" y="378"/>
                </a:lnTo>
                <a:lnTo>
                  <a:pt x="49" y="378"/>
                </a:lnTo>
                <a:lnTo>
                  <a:pt x="59" y="377"/>
                </a:lnTo>
                <a:lnTo>
                  <a:pt x="67" y="376"/>
                </a:lnTo>
                <a:lnTo>
                  <a:pt x="84" y="367"/>
                </a:lnTo>
                <a:lnTo>
                  <a:pt x="103" y="357"/>
                </a:lnTo>
                <a:lnTo>
                  <a:pt x="120" y="348"/>
                </a:lnTo>
                <a:lnTo>
                  <a:pt x="140" y="340"/>
                </a:lnTo>
                <a:lnTo>
                  <a:pt x="158" y="333"/>
                </a:lnTo>
                <a:lnTo>
                  <a:pt x="176" y="327"/>
                </a:lnTo>
                <a:lnTo>
                  <a:pt x="195" y="323"/>
                </a:lnTo>
                <a:lnTo>
                  <a:pt x="212" y="319"/>
                </a:lnTo>
                <a:lnTo>
                  <a:pt x="225" y="322"/>
                </a:lnTo>
                <a:lnTo>
                  <a:pt x="239" y="324"/>
                </a:lnTo>
                <a:lnTo>
                  <a:pt x="255" y="325"/>
                </a:lnTo>
                <a:lnTo>
                  <a:pt x="273" y="326"/>
                </a:lnTo>
                <a:lnTo>
                  <a:pt x="294" y="327"/>
                </a:lnTo>
                <a:lnTo>
                  <a:pt x="317" y="328"/>
                </a:lnTo>
                <a:lnTo>
                  <a:pt x="341" y="327"/>
                </a:lnTo>
                <a:lnTo>
                  <a:pt x="369" y="326"/>
                </a:lnTo>
                <a:lnTo>
                  <a:pt x="399" y="324"/>
                </a:lnTo>
                <a:lnTo>
                  <a:pt x="432" y="320"/>
                </a:lnTo>
                <a:lnTo>
                  <a:pt x="468" y="316"/>
                </a:lnTo>
                <a:lnTo>
                  <a:pt x="506" y="310"/>
                </a:lnTo>
                <a:lnTo>
                  <a:pt x="547" y="303"/>
                </a:lnTo>
                <a:lnTo>
                  <a:pt x="591" y="294"/>
                </a:lnTo>
                <a:lnTo>
                  <a:pt x="639" y="282"/>
                </a:lnTo>
                <a:lnTo>
                  <a:pt x="690" y="270"/>
                </a:lnTo>
                <a:lnTo>
                  <a:pt x="696" y="267"/>
                </a:lnTo>
                <a:lnTo>
                  <a:pt x="712" y="263"/>
                </a:lnTo>
                <a:lnTo>
                  <a:pt x="737" y="255"/>
                </a:lnTo>
                <a:lnTo>
                  <a:pt x="770" y="243"/>
                </a:lnTo>
                <a:lnTo>
                  <a:pt x="808" y="231"/>
                </a:lnTo>
                <a:lnTo>
                  <a:pt x="850" y="216"/>
                </a:lnTo>
                <a:lnTo>
                  <a:pt x="896" y="199"/>
                </a:lnTo>
                <a:lnTo>
                  <a:pt x="945" y="181"/>
                </a:lnTo>
                <a:lnTo>
                  <a:pt x="992" y="164"/>
                </a:lnTo>
                <a:lnTo>
                  <a:pt x="1038" y="144"/>
                </a:lnTo>
                <a:lnTo>
                  <a:pt x="1082" y="126"/>
                </a:lnTo>
                <a:lnTo>
                  <a:pt x="1120" y="108"/>
                </a:lnTo>
                <a:lnTo>
                  <a:pt x="1153" y="90"/>
                </a:lnTo>
                <a:lnTo>
                  <a:pt x="1178" y="75"/>
                </a:lnTo>
                <a:lnTo>
                  <a:pt x="1196" y="60"/>
                </a:lnTo>
                <a:lnTo>
                  <a:pt x="1203" y="47"/>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109">
            <a:extLst>
              <a:ext uri="{FF2B5EF4-FFF2-40B4-BE49-F238E27FC236}">
                <a16:creationId xmlns:a16="http://schemas.microsoft.com/office/drawing/2014/main" id="{00000000-0008-0000-0000-00006E000000}"/>
              </a:ext>
            </a:extLst>
          </xdr:cNvPr>
          <xdr:cNvSpPr>
            <a:spLocks/>
          </xdr:cNvSpPr>
        </xdr:nvSpPr>
        <xdr:spPr bwMode="auto">
          <a:xfrm rot="840000">
            <a:off x="4488487" y="997218"/>
            <a:ext cx="314325" cy="765175"/>
          </a:xfrm>
          <a:custGeom>
            <a:avLst/>
            <a:gdLst/>
            <a:ahLst/>
            <a:cxnLst>
              <a:cxn ang="0">
                <a:pos x="272" y="2"/>
              </a:cxn>
              <a:cxn ang="0">
                <a:pos x="235" y="7"/>
              </a:cxn>
              <a:cxn ang="0">
                <a:pos x="198" y="15"/>
              </a:cxn>
              <a:cxn ang="0">
                <a:pos x="162" y="27"/>
              </a:cxn>
              <a:cxn ang="0">
                <a:pos x="125" y="41"/>
              </a:cxn>
              <a:cxn ang="0">
                <a:pos x="91" y="57"/>
              </a:cxn>
              <a:cxn ang="0">
                <a:pos x="56" y="75"/>
              </a:cxn>
              <a:cxn ang="0">
                <a:pos x="24" y="95"/>
              </a:cxn>
              <a:cxn ang="0">
                <a:pos x="6" y="111"/>
              </a:cxn>
              <a:cxn ang="0">
                <a:pos x="0" y="126"/>
              </a:cxn>
              <a:cxn ang="0">
                <a:pos x="1" y="142"/>
              </a:cxn>
              <a:cxn ang="0">
                <a:pos x="13" y="151"/>
              </a:cxn>
              <a:cxn ang="0">
                <a:pos x="37" y="141"/>
              </a:cxn>
              <a:cxn ang="0">
                <a:pos x="68" y="120"/>
              </a:cxn>
              <a:cxn ang="0">
                <a:pos x="101" y="102"/>
              </a:cxn>
              <a:cxn ang="0">
                <a:pos x="137" y="85"/>
              </a:cxn>
              <a:cxn ang="0">
                <a:pos x="174" y="70"/>
              </a:cxn>
              <a:cxn ang="0">
                <a:pos x="212" y="58"/>
              </a:cxn>
              <a:cxn ang="0">
                <a:pos x="249" y="50"/>
              </a:cxn>
              <a:cxn ang="0">
                <a:pos x="286" y="47"/>
              </a:cxn>
              <a:cxn ang="0">
                <a:pos x="324" y="53"/>
              </a:cxn>
              <a:cxn ang="0">
                <a:pos x="347" y="83"/>
              </a:cxn>
              <a:cxn ang="0">
                <a:pos x="357" y="130"/>
              </a:cxn>
              <a:cxn ang="0">
                <a:pos x="359" y="185"/>
              </a:cxn>
              <a:cxn ang="0">
                <a:pos x="358" y="315"/>
              </a:cxn>
              <a:cxn ang="0">
                <a:pos x="351" y="595"/>
              </a:cxn>
              <a:cxn ang="0">
                <a:pos x="343" y="677"/>
              </a:cxn>
              <a:cxn ang="0">
                <a:pos x="324" y="722"/>
              </a:cxn>
              <a:cxn ang="0">
                <a:pos x="297" y="762"/>
              </a:cxn>
              <a:cxn ang="0">
                <a:pos x="265" y="799"/>
              </a:cxn>
              <a:cxn ang="0">
                <a:pos x="228" y="831"/>
              </a:cxn>
              <a:cxn ang="0">
                <a:pos x="188" y="861"/>
              </a:cxn>
              <a:cxn ang="0">
                <a:pos x="147" y="889"/>
              </a:cxn>
              <a:cxn ang="0">
                <a:pos x="106" y="914"/>
              </a:cxn>
              <a:cxn ang="0">
                <a:pos x="86" y="964"/>
              </a:cxn>
              <a:cxn ang="0">
                <a:pos x="101" y="960"/>
              </a:cxn>
              <a:cxn ang="0">
                <a:pos x="132" y="944"/>
              </a:cxn>
              <a:cxn ang="0">
                <a:pos x="175" y="917"/>
              </a:cxn>
              <a:cxn ang="0">
                <a:pos x="224" y="881"/>
              </a:cxn>
              <a:cxn ang="0">
                <a:pos x="274" y="837"/>
              </a:cxn>
              <a:cxn ang="0">
                <a:pos x="320" y="788"/>
              </a:cxn>
              <a:cxn ang="0">
                <a:pos x="356" y="737"/>
              </a:cxn>
              <a:cxn ang="0">
                <a:pos x="376" y="684"/>
              </a:cxn>
              <a:cxn ang="0">
                <a:pos x="395" y="358"/>
              </a:cxn>
              <a:cxn ang="0">
                <a:pos x="372" y="49"/>
              </a:cxn>
              <a:cxn ang="0">
                <a:pos x="359" y="28"/>
              </a:cxn>
              <a:cxn ang="0">
                <a:pos x="342" y="12"/>
              </a:cxn>
              <a:cxn ang="0">
                <a:pos x="319" y="4"/>
              </a:cxn>
              <a:cxn ang="0">
                <a:pos x="289" y="0"/>
              </a:cxn>
            </a:cxnLst>
            <a:rect l="0" t="0" r="r" b="b"/>
            <a:pathLst>
              <a:path w="395" h="964">
                <a:moveTo>
                  <a:pt x="289" y="0"/>
                </a:moveTo>
                <a:lnTo>
                  <a:pt x="272" y="2"/>
                </a:lnTo>
                <a:lnTo>
                  <a:pt x="253" y="4"/>
                </a:lnTo>
                <a:lnTo>
                  <a:pt x="235" y="7"/>
                </a:lnTo>
                <a:lnTo>
                  <a:pt x="216" y="11"/>
                </a:lnTo>
                <a:lnTo>
                  <a:pt x="198" y="15"/>
                </a:lnTo>
                <a:lnTo>
                  <a:pt x="181" y="21"/>
                </a:lnTo>
                <a:lnTo>
                  <a:pt x="162" y="27"/>
                </a:lnTo>
                <a:lnTo>
                  <a:pt x="144" y="34"/>
                </a:lnTo>
                <a:lnTo>
                  <a:pt x="125" y="41"/>
                </a:lnTo>
                <a:lnTo>
                  <a:pt x="108" y="49"/>
                </a:lnTo>
                <a:lnTo>
                  <a:pt x="91" y="57"/>
                </a:lnTo>
                <a:lnTo>
                  <a:pt x="74" y="66"/>
                </a:lnTo>
                <a:lnTo>
                  <a:pt x="56" y="75"/>
                </a:lnTo>
                <a:lnTo>
                  <a:pt x="40" y="85"/>
                </a:lnTo>
                <a:lnTo>
                  <a:pt x="24" y="95"/>
                </a:lnTo>
                <a:lnTo>
                  <a:pt x="9" y="105"/>
                </a:lnTo>
                <a:lnTo>
                  <a:pt x="6" y="111"/>
                </a:lnTo>
                <a:lnTo>
                  <a:pt x="2" y="118"/>
                </a:lnTo>
                <a:lnTo>
                  <a:pt x="0" y="126"/>
                </a:lnTo>
                <a:lnTo>
                  <a:pt x="0" y="134"/>
                </a:lnTo>
                <a:lnTo>
                  <a:pt x="1" y="142"/>
                </a:lnTo>
                <a:lnTo>
                  <a:pt x="5" y="148"/>
                </a:lnTo>
                <a:lnTo>
                  <a:pt x="13" y="151"/>
                </a:lnTo>
                <a:lnTo>
                  <a:pt x="23" y="151"/>
                </a:lnTo>
                <a:lnTo>
                  <a:pt x="37" y="141"/>
                </a:lnTo>
                <a:lnTo>
                  <a:pt x="52" y="131"/>
                </a:lnTo>
                <a:lnTo>
                  <a:pt x="68" y="120"/>
                </a:lnTo>
                <a:lnTo>
                  <a:pt x="84" y="111"/>
                </a:lnTo>
                <a:lnTo>
                  <a:pt x="101" y="102"/>
                </a:lnTo>
                <a:lnTo>
                  <a:pt x="119" y="93"/>
                </a:lnTo>
                <a:lnTo>
                  <a:pt x="137" y="85"/>
                </a:lnTo>
                <a:lnTo>
                  <a:pt x="155" y="77"/>
                </a:lnTo>
                <a:lnTo>
                  <a:pt x="174" y="70"/>
                </a:lnTo>
                <a:lnTo>
                  <a:pt x="192" y="63"/>
                </a:lnTo>
                <a:lnTo>
                  <a:pt x="212" y="58"/>
                </a:lnTo>
                <a:lnTo>
                  <a:pt x="230" y="53"/>
                </a:lnTo>
                <a:lnTo>
                  <a:pt x="249" y="50"/>
                </a:lnTo>
                <a:lnTo>
                  <a:pt x="268" y="48"/>
                </a:lnTo>
                <a:lnTo>
                  <a:pt x="286" y="47"/>
                </a:lnTo>
                <a:lnTo>
                  <a:pt x="304" y="47"/>
                </a:lnTo>
                <a:lnTo>
                  <a:pt x="324" y="53"/>
                </a:lnTo>
                <a:lnTo>
                  <a:pt x="337" y="65"/>
                </a:lnTo>
                <a:lnTo>
                  <a:pt x="347" y="83"/>
                </a:lnTo>
                <a:lnTo>
                  <a:pt x="353" y="104"/>
                </a:lnTo>
                <a:lnTo>
                  <a:pt x="357" y="130"/>
                </a:lnTo>
                <a:lnTo>
                  <a:pt x="358" y="156"/>
                </a:lnTo>
                <a:lnTo>
                  <a:pt x="359" y="185"/>
                </a:lnTo>
                <a:lnTo>
                  <a:pt x="359" y="214"/>
                </a:lnTo>
                <a:lnTo>
                  <a:pt x="358" y="315"/>
                </a:lnTo>
                <a:lnTo>
                  <a:pt x="355" y="463"/>
                </a:lnTo>
                <a:lnTo>
                  <a:pt x="351" y="595"/>
                </a:lnTo>
                <a:lnTo>
                  <a:pt x="350" y="653"/>
                </a:lnTo>
                <a:lnTo>
                  <a:pt x="343" y="677"/>
                </a:lnTo>
                <a:lnTo>
                  <a:pt x="335" y="700"/>
                </a:lnTo>
                <a:lnTo>
                  <a:pt x="324" y="722"/>
                </a:lnTo>
                <a:lnTo>
                  <a:pt x="311" y="743"/>
                </a:lnTo>
                <a:lnTo>
                  <a:pt x="297" y="762"/>
                </a:lnTo>
                <a:lnTo>
                  <a:pt x="282" y="782"/>
                </a:lnTo>
                <a:lnTo>
                  <a:pt x="265" y="799"/>
                </a:lnTo>
                <a:lnTo>
                  <a:pt x="246" y="815"/>
                </a:lnTo>
                <a:lnTo>
                  <a:pt x="228" y="831"/>
                </a:lnTo>
                <a:lnTo>
                  <a:pt x="208" y="847"/>
                </a:lnTo>
                <a:lnTo>
                  <a:pt x="188" y="861"/>
                </a:lnTo>
                <a:lnTo>
                  <a:pt x="168" y="875"/>
                </a:lnTo>
                <a:lnTo>
                  <a:pt x="147" y="889"/>
                </a:lnTo>
                <a:lnTo>
                  <a:pt x="127" y="902"/>
                </a:lnTo>
                <a:lnTo>
                  <a:pt x="106" y="914"/>
                </a:lnTo>
                <a:lnTo>
                  <a:pt x="86" y="927"/>
                </a:lnTo>
                <a:lnTo>
                  <a:pt x="86" y="964"/>
                </a:lnTo>
                <a:lnTo>
                  <a:pt x="91" y="964"/>
                </a:lnTo>
                <a:lnTo>
                  <a:pt x="101" y="960"/>
                </a:lnTo>
                <a:lnTo>
                  <a:pt x="115" y="955"/>
                </a:lnTo>
                <a:lnTo>
                  <a:pt x="132" y="944"/>
                </a:lnTo>
                <a:lnTo>
                  <a:pt x="153" y="932"/>
                </a:lnTo>
                <a:lnTo>
                  <a:pt x="175" y="917"/>
                </a:lnTo>
                <a:lnTo>
                  <a:pt x="199" y="899"/>
                </a:lnTo>
                <a:lnTo>
                  <a:pt x="224" y="881"/>
                </a:lnTo>
                <a:lnTo>
                  <a:pt x="250" y="859"/>
                </a:lnTo>
                <a:lnTo>
                  <a:pt x="274" y="837"/>
                </a:lnTo>
                <a:lnTo>
                  <a:pt x="298" y="813"/>
                </a:lnTo>
                <a:lnTo>
                  <a:pt x="320" y="788"/>
                </a:lnTo>
                <a:lnTo>
                  <a:pt x="340" y="762"/>
                </a:lnTo>
                <a:lnTo>
                  <a:pt x="356" y="737"/>
                </a:lnTo>
                <a:lnTo>
                  <a:pt x="368" y="710"/>
                </a:lnTo>
                <a:lnTo>
                  <a:pt x="376" y="684"/>
                </a:lnTo>
                <a:lnTo>
                  <a:pt x="390" y="524"/>
                </a:lnTo>
                <a:lnTo>
                  <a:pt x="395" y="358"/>
                </a:lnTo>
                <a:lnTo>
                  <a:pt x="389" y="196"/>
                </a:lnTo>
                <a:lnTo>
                  <a:pt x="372" y="49"/>
                </a:lnTo>
                <a:lnTo>
                  <a:pt x="366" y="37"/>
                </a:lnTo>
                <a:lnTo>
                  <a:pt x="359" y="28"/>
                </a:lnTo>
                <a:lnTo>
                  <a:pt x="351" y="19"/>
                </a:lnTo>
                <a:lnTo>
                  <a:pt x="342" y="12"/>
                </a:lnTo>
                <a:lnTo>
                  <a:pt x="330" y="7"/>
                </a:lnTo>
                <a:lnTo>
                  <a:pt x="319" y="4"/>
                </a:lnTo>
                <a:lnTo>
                  <a:pt x="305" y="2"/>
                </a:lnTo>
                <a:lnTo>
                  <a:pt x="289"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1" name="Freeform 110">
            <a:extLst>
              <a:ext uri="{FF2B5EF4-FFF2-40B4-BE49-F238E27FC236}">
                <a16:creationId xmlns:a16="http://schemas.microsoft.com/office/drawing/2014/main" id="{00000000-0008-0000-0000-00006F000000}"/>
              </a:ext>
            </a:extLst>
          </xdr:cNvPr>
          <xdr:cNvSpPr>
            <a:spLocks/>
          </xdr:cNvSpPr>
        </xdr:nvSpPr>
        <xdr:spPr bwMode="auto">
          <a:xfrm rot="840000">
            <a:off x="3714141" y="1651726"/>
            <a:ext cx="669925" cy="225425"/>
          </a:xfrm>
          <a:custGeom>
            <a:avLst/>
            <a:gdLst/>
            <a:ahLst/>
            <a:cxnLst>
              <a:cxn ang="0">
                <a:pos x="435" y="68"/>
              </a:cxn>
              <a:cxn ang="0">
                <a:pos x="516" y="49"/>
              </a:cxn>
              <a:cxn ang="0">
                <a:pos x="592" y="37"/>
              </a:cxn>
              <a:cxn ang="0">
                <a:pos x="661" y="28"/>
              </a:cxn>
              <a:cxn ang="0">
                <a:pos x="721" y="27"/>
              </a:cxn>
              <a:cxn ang="0">
                <a:pos x="771" y="32"/>
              </a:cxn>
              <a:cxn ang="0">
                <a:pos x="809" y="41"/>
              </a:cxn>
              <a:cxn ang="0">
                <a:pos x="835" y="58"/>
              </a:cxn>
              <a:cxn ang="0">
                <a:pos x="843" y="63"/>
              </a:cxn>
              <a:cxn ang="0">
                <a:pos x="844" y="53"/>
              </a:cxn>
              <a:cxn ang="0">
                <a:pos x="835" y="37"/>
              </a:cxn>
              <a:cxn ang="0">
                <a:pos x="809" y="19"/>
              </a:cxn>
              <a:cxn ang="0">
                <a:pos x="770" y="7"/>
              </a:cxn>
              <a:cxn ang="0">
                <a:pos x="719" y="1"/>
              </a:cxn>
              <a:cxn ang="0">
                <a:pos x="658" y="0"/>
              </a:cxn>
              <a:cxn ang="0">
                <a:pos x="589" y="5"/>
              </a:cxn>
              <a:cxn ang="0">
                <a:pos x="512" y="17"/>
              </a:cxn>
              <a:cxn ang="0">
                <a:pos x="429" y="34"/>
              </a:cxn>
              <a:cxn ang="0">
                <a:pos x="350" y="56"/>
              </a:cxn>
              <a:cxn ang="0">
                <a:pos x="281" y="79"/>
              </a:cxn>
              <a:cxn ang="0">
                <a:pos x="217" y="103"/>
              </a:cxn>
              <a:cxn ang="0">
                <a:pos x="160" y="130"/>
              </a:cxn>
              <a:cxn ang="0">
                <a:pos x="109" y="156"/>
              </a:cxn>
              <a:cxn ang="0">
                <a:pos x="66" y="184"/>
              </a:cxn>
              <a:cxn ang="0">
                <a:pos x="33" y="211"/>
              </a:cxn>
              <a:cxn ang="0">
                <a:pos x="10" y="236"/>
              </a:cxn>
              <a:cxn ang="0">
                <a:pos x="0" y="259"/>
              </a:cxn>
              <a:cxn ang="0">
                <a:pos x="4" y="279"/>
              </a:cxn>
              <a:cxn ang="0">
                <a:pos x="11" y="270"/>
              </a:cxn>
              <a:cxn ang="0">
                <a:pos x="31" y="245"/>
              </a:cxn>
              <a:cxn ang="0">
                <a:pos x="61" y="219"/>
              </a:cxn>
              <a:cxn ang="0">
                <a:pos x="102" y="192"/>
              </a:cxn>
              <a:cxn ang="0">
                <a:pos x="154" y="166"/>
              </a:cxn>
              <a:cxn ang="0">
                <a:pos x="213" y="139"/>
              </a:cxn>
              <a:cxn ang="0">
                <a:pos x="281" y="114"/>
              </a:cxn>
              <a:cxn ang="0">
                <a:pos x="353" y="91"/>
              </a:cxn>
            </a:cxnLst>
            <a:rect l="0" t="0" r="r" b="b"/>
            <a:pathLst>
              <a:path w="844" h="283">
                <a:moveTo>
                  <a:pt x="392" y="79"/>
                </a:moveTo>
                <a:lnTo>
                  <a:pt x="435" y="68"/>
                </a:lnTo>
                <a:lnTo>
                  <a:pt x="475" y="58"/>
                </a:lnTo>
                <a:lnTo>
                  <a:pt x="516" y="49"/>
                </a:lnTo>
                <a:lnTo>
                  <a:pt x="555" y="42"/>
                </a:lnTo>
                <a:lnTo>
                  <a:pt x="592" y="37"/>
                </a:lnTo>
                <a:lnTo>
                  <a:pt x="627" y="32"/>
                </a:lnTo>
                <a:lnTo>
                  <a:pt x="661" y="28"/>
                </a:lnTo>
                <a:lnTo>
                  <a:pt x="692" y="27"/>
                </a:lnTo>
                <a:lnTo>
                  <a:pt x="721" y="27"/>
                </a:lnTo>
                <a:lnTo>
                  <a:pt x="747" y="28"/>
                </a:lnTo>
                <a:lnTo>
                  <a:pt x="771" y="32"/>
                </a:lnTo>
                <a:lnTo>
                  <a:pt x="792" y="35"/>
                </a:lnTo>
                <a:lnTo>
                  <a:pt x="809" y="41"/>
                </a:lnTo>
                <a:lnTo>
                  <a:pt x="823" y="49"/>
                </a:lnTo>
                <a:lnTo>
                  <a:pt x="835" y="58"/>
                </a:lnTo>
                <a:lnTo>
                  <a:pt x="842" y="69"/>
                </a:lnTo>
                <a:lnTo>
                  <a:pt x="843" y="63"/>
                </a:lnTo>
                <a:lnTo>
                  <a:pt x="844" y="58"/>
                </a:lnTo>
                <a:lnTo>
                  <a:pt x="844" y="53"/>
                </a:lnTo>
                <a:lnTo>
                  <a:pt x="842" y="48"/>
                </a:lnTo>
                <a:lnTo>
                  <a:pt x="835" y="37"/>
                </a:lnTo>
                <a:lnTo>
                  <a:pt x="823" y="27"/>
                </a:lnTo>
                <a:lnTo>
                  <a:pt x="809" y="19"/>
                </a:lnTo>
                <a:lnTo>
                  <a:pt x="791" y="12"/>
                </a:lnTo>
                <a:lnTo>
                  <a:pt x="770" y="7"/>
                </a:lnTo>
                <a:lnTo>
                  <a:pt x="746" y="3"/>
                </a:lnTo>
                <a:lnTo>
                  <a:pt x="719" y="1"/>
                </a:lnTo>
                <a:lnTo>
                  <a:pt x="691" y="0"/>
                </a:lnTo>
                <a:lnTo>
                  <a:pt x="658" y="0"/>
                </a:lnTo>
                <a:lnTo>
                  <a:pt x="625" y="2"/>
                </a:lnTo>
                <a:lnTo>
                  <a:pt x="589" y="5"/>
                </a:lnTo>
                <a:lnTo>
                  <a:pt x="551" y="10"/>
                </a:lnTo>
                <a:lnTo>
                  <a:pt x="512" y="17"/>
                </a:lnTo>
                <a:lnTo>
                  <a:pt x="471" y="25"/>
                </a:lnTo>
                <a:lnTo>
                  <a:pt x="429" y="34"/>
                </a:lnTo>
                <a:lnTo>
                  <a:pt x="385" y="46"/>
                </a:lnTo>
                <a:lnTo>
                  <a:pt x="350" y="56"/>
                </a:lnTo>
                <a:lnTo>
                  <a:pt x="314" y="68"/>
                </a:lnTo>
                <a:lnTo>
                  <a:pt x="281" y="79"/>
                </a:lnTo>
                <a:lnTo>
                  <a:pt x="248" y="91"/>
                </a:lnTo>
                <a:lnTo>
                  <a:pt x="217" y="103"/>
                </a:lnTo>
                <a:lnTo>
                  <a:pt x="187" y="117"/>
                </a:lnTo>
                <a:lnTo>
                  <a:pt x="160" y="130"/>
                </a:lnTo>
                <a:lnTo>
                  <a:pt x="133" y="144"/>
                </a:lnTo>
                <a:lnTo>
                  <a:pt x="109" y="156"/>
                </a:lnTo>
                <a:lnTo>
                  <a:pt x="87" y="170"/>
                </a:lnTo>
                <a:lnTo>
                  <a:pt x="66" y="184"/>
                </a:lnTo>
                <a:lnTo>
                  <a:pt x="49" y="197"/>
                </a:lnTo>
                <a:lnTo>
                  <a:pt x="33" y="211"/>
                </a:lnTo>
                <a:lnTo>
                  <a:pt x="20" y="223"/>
                </a:lnTo>
                <a:lnTo>
                  <a:pt x="10" y="236"/>
                </a:lnTo>
                <a:lnTo>
                  <a:pt x="2" y="249"/>
                </a:lnTo>
                <a:lnTo>
                  <a:pt x="0" y="259"/>
                </a:lnTo>
                <a:lnTo>
                  <a:pt x="2" y="270"/>
                </a:lnTo>
                <a:lnTo>
                  <a:pt x="4" y="279"/>
                </a:lnTo>
                <a:lnTo>
                  <a:pt x="7" y="283"/>
                </a:lnTo>
                <a:lnTo>
                  <a:pt x="11" y="270"/>
                </a:lnTo>
                <a:lnTo>
                  <a:pt x="19" y="258"/>
                </a:lnTo>
                <a:lnTo>
                  <a:pt x="31" y="245"/>
                </a:lnTo>
                <a:lnTo>
                  <a:pt x="45" y="231"/>
                </a:lnTo>
                <a:lnTo>
                  <a:pt x="61" y="219"/>
                </a:lnTo>
                <a:lnTo>
                  <a:pt x="80" y="205"/>
                </a:lnTo>
                <a:lnTo>
                  <a:pt x="102" y="192"/>
                </a:lnTo>
                <a:lnTo>
                  <a:pt x="127" y="178"/>
                </a:lnTo>
                <a:lnTo>
                  <a:pt x="154" y="166"/>
                </a:lnTo>
                <a:lnTo>
                  <a:pt x="183" y="152"/>
                </a:lnTo>
                <a:lnTo>
                  <a:pt x="213" y="139"/>
                </a:lnTo>
                <a:lnTo>
                  <a:pt x="246" y="126"/>
                </a:lnTo>
                <a:lnTo>
                  <a:pt x="281" y="114"/>
                </a:lnTo>
                <a:lnTo>
                  <a:pt x="316" y="102"/>
                </a:lnTo>
                <a:lnTo>
                  <a:pt x="353" y="91"/>
                </a:lnTo>
                <a:lnTo>
                  <a:pt x="392" y="79"/>
                </a:lnTo>
                <a:close/>
              </a:path>
            </a:pathLst>
          </a:custGeom>
          <a:solidFill>
            <a:srgbClr val="0000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2" name="Freeform 111">
            <a:extLst>
              <a:ext uri="{FF2B5EF4-FFF2-40B4-BE49-F238E27FC236}">
                <a16:creationId xmlns:a16="http://schemas.microsoft.com/office/drawing/2014/main" id="{00000000-0008-0000-0000-000070000000}"/>
              </a:ext>
            </a:extLst>
          </xdr:cNvPr>
          <xdr:cNvSpPr/>
        </xdr:nvSpPr>
        <xdr:spPr>
          <a:xfrm rot="10800000">
            <a:off x="3594908" y="1301872"/>
            <a:ext cx="914401" cy="563568"/>
          </a:xfrm>
          <a:custGeom>
            <a:avLst/>
            <a:gdLst>
              <a:gd name="connsiteX0" fmla="*/ 153198 w 831057"/>
              <a:gd name="connsiteY0" fmla="*/ 0 h 533400"/>
              <a:gd name="connsiteX1" fmla="*/ 677859 w 831057"/>
              <a:gd name="connsiteY1" fmla="*/ 0 h 533400"/>
              <a:gd name="connsiteX2" fmla="*/ 786186 w 831057"/>
              <a:gd name="connsiteY2" fmla="*/ 44871 h 533400"/>
              <a:gd name="connsiteX3" fmla="*/ 831056 w 831057"/>
              <a:gd name="connsiteY3" fmla="*/ 153198 h 533400"/>
              <a:gd name="connsiteX4" fmla="*/ 831057 w 831057"/>
              <a:gd name="connsiteY4" fmla="*/ 533400 h 533400"/>
              <a:gd name="connsiteX5" fmla="*/ 831057 w 831057"/>
              <a:gd name="connsiteY5" fmla="*/ 533400 h 533400"/>
              <a:gd name="connsiteX6" fmla="*/ 831057 w 831057"/>
              <a:gd name="connsiteY6" fmla="*/ 533400 h 533400"/>
              <a:gd name="connsiteX7" fmla="*/ 0 w 831057"/>
              <a:gd name="connsiteY7" fmla="*/ 533400 h 533400"/>
              <a:gd name="connsiteX8" fmla="*/ 0 w 831057"/>
              <a:gd name="connsiteY8" fmla="*/ 533400 h 533400"/>
              <a:gd name="connsiteX9" fmla="*/ 0 w 831057"/>
              <a:gd name="connsiteY9" fmla="*/ 533400 h 533400"/>
              <a:gd name="connsiteX10" fmla="*/ 0 w 831057"/>
              <a:gd name="connsiteY10" fmla="*/ 153198 h 533400"/>
              <a:gd name="connsiteX11" fmla="*/ 44871 w 831057"/>
              <a:gd name="connsiteY11" fmla="*/ 44871 h 533400"/>
              <a:gd name="connsiteX12" fmla="*/ 153198 w 831057"/>
              <a:gd name="connsiteY12" fmla="*/ 1 h 533400"/>
              <a:gd name="connsiteX13" fmla="*/ 153198 w 831057"/>
              <a:gd name="connsiteY13" fmla="*/ 0 h 533400"/>
              <a:gd name="connsiteX0" fmla="*/ 153198 w 859629"/>
              <a:gd name="connsiteY0" fmla="*/ 0 h 533400"/>
              <a:gd name="connsiteX1" fmla="*/ 677859 w 859629"/>
              <a:gd name="connsiteY1" fmla="*/ 0 h 533400"/>
              <a:gd name="connsiteX2" fmla="*/ 786186 w 859629"/>
              <a:gd name="connsiteY2" fmla="*/ 44871 h 533400"/>
              <a:gd name="connsiteX3" fmla="*/ 831056 w 859629"/>
              <a:gd name="connsiteY3" fmla="*/ 153198 h 533400"/>
              <a:gd name="connsiteX4" fmla="*/ 831057 w 859629"/>
              <a:gd name="connsiteY4" fmla="*/ 533400 h 533400"/>
              <a:gd name="connsiteX5" fmla="*/ 831057 w 859629"/>
              <a:gd name="connsiteY5" fmla="*/ 533400 h 533400"/>
              <a:gd name="connsiteX6" fmla="*/ 859629 w 859629"/>
              <a:gd name="connsiteY6" fmla="*/ 481018 h 533400"/>
              <a:gd name="connsiteX7" fmla="*/ 0 w 859629"/>
              <a:gd name="connsiteY7" fmla="*/ 533400 h 533400"/>
              <a:gd name="connsiteX8" fmla="*/ 0 w 859629"/>
              <a:gd name="connsiteY8" fmla="*/ 533400 h 533400"/>
              <a:gd name="connsiteX9" fmla="*/ 0 w 859629"/>
              <a:gd name="connsiteY9" fmla="*/ 533400 h 533400"/>
              <a:gd name="connsiteX10" fmla="*/ 0 w 859629"/>
              <a:gd name="connsiteY10" fmla="*/ 153198 h 533400"/>
              <a:gd name="connsiteX11" fmla="*/ 44871 w 859629"/>
              <a:gd name="connsiteY11" fmla="*/ 44871 h 533400"/>
              <a:gd name="connsiteX12" fmla="*/ 153198 w 859629"/>
              <a:gd name="connsiteY12" fmla="*/ 1 h 533400"/>
              <a:gd name="connsiteX13" fmla="*/ 153198 w 859629"/>
              <a:gd name="connsiteY13" fmla="*/ 0 h 533400"/>
              <a:gd name="connsiteX0" fmla="*/ 207969 w 914400"/>
              <a:gd name="connsiteY0" fmla="*/ 0 h 533400"/>
              <a:gd name="connsiteX1" fmla="*/ 732630 w 914400"/>
              <a:gd name="connsiteY1" fmla="*/ 0 h 533400"/>
              <a:gd name="connsiteX2" fmla="*/ 840957 w 914400"/>
              <a:gd name="connsiteY2" fmla="*/ 44871 h 533400"/>
              <a:gd name="connsiteX3" fmla="*/ 885827 w 914400"/>
              <a:gd name="connsiteY3" fmla="*/ 153198 h 533400"/>
              <a:gd name="connsiteX4" fmla="*/ 885828 w 914400"/>
              <a:gd name="connsiteY4" fmla="*/ 533400 h 533400"/>
              <a:gd name="connsiteX5" fmla="*/ 885828 w 914400"/>
              <a:gd name="connsiteY5" fmla="*/ 533400 h 533400"/>
              <a:gd name="connsiteX6" fmla="*/ 914400 w 914400"/>
              <a:gd name="connsiteY6" fmla="*/ 481018 h 533400"/>
              <a:gd name="connsiteX7" fmla="*/ 54771 w 914400"/>
              <a:gd name="connsiteY7" fmla="*/ 533400 h 533400"/>
              <a:gd name="connsiteX8" fmla="*/ 54771 w 914400"/>
              <a:gd name="connsiteY8" fmla="*/ 533400 h 533400"/>
              <a:gd name="connsiteX9" fmla="*/ 0 w 914400"/>
              <a:gd name="connsiteY9" fmla="*/ 481018 h 533400"/>
              <a:gd name="connsiteX10" fmla="*/ 54771 w 914400"/>
              <a:gd name="connsiteY10" fmla="*/ 153198 h 533400"/>
              <a:gd name="connsiteX11" fmla="*/ 99642 w 914400"/>
              <a:gd name="connsiteY11" fmla="*/ 44871 h 533400"/>
              <a:gd name="connsiteX12" fmla="*/ 207969 w 914400"/>
              <a:gd name="connsiteY12" fmla="*/ 1 h 533400"/>
              <a:gd name="connsiteX13" fmla="*/ 207969 w 914400"/>
              <a:gd name="connsiteY13" fmla="*/ 0 h 533400"/>
              <a:gd name="connsiteX0" fmla="*/ 207969 w 885828"/>
              <a:gd name="connsiteY0" fmla="*/ 0 h 557218"/>
              <a:gd name="connsiteX1" fmla="*/ 732630 w 885828"/>
              <a:gd name="connsiteY1" fmla="*/ 0 h 557218"/>
              <a:gd name="connsiteX2" fmla="*/ 840957 w 885828"/>
              <a:gd name="connsiteY2" fmla="*/ 44871 h 557218"/>
              <a:gd name="connsiteX3" fmla="*/ 885827 w 885828"/>
              <a:gd name="connsiteY3" fmla="*/ 153198 h 557218"/>
              <a:gd name="connsiteX4" fmla="*/ 885828 w 885828"/>
              <a:gd name="connsiteY4" fmla="*/ 533400 h 557218"/>
              <a:gd name="connsiteX5" fmla="*/ 885828 w 885828"/>
              <a:gd name="connsiteY5" fmla="*/ 533400 h 557218"/>
              <a:gd name="connsiteX6" fmla="*/ 838201 w 885828"/>
              <a:gd name="connsiteY6" fmla="*/ 557218 h 557218"/>
              <a:gd name="connsiteX7" fmla="*/ 54771 w 885828"/>
              <a:gd name="connsiteY7" fmla="*/ 533400 h 557218"/>
              <a:gd name="connsiteX8" fmla="*/ 54771 w 885828"/>
              <a:gd name="connsiteY8" fmla="*/ 533400 h 557218"/>
              <a:gd name="connsiteX9" fmla="*/ 0 w 885828"/>
              <a:gd name="connsiteY9" fmla="*/ 481018 h 557218"/>
              <a:gd name="connsiteX10" fmla="*/ 54771 w 885828"/>
              <a:gd name="connsiteY10" fmla="*/ 153198 h 557218"/>
              <a:gd name="connsiteX11" fmla="*/ 99642 w 885828"/>
              <a:gd name="connsiteY11" fmla="*/ 44871 h 557218"/>
              <a:gd name="connsiteX12" fmla="*/ 207969 w 885828"/>
              <a:gd name="connsiteY12" fmla="*/ 1 h 557218"/>
              <a:gd name="connsiteX13" fmla="*/ 207969 w 885828"/>
              <a:gd name="connsiteY13" fmla="*/ 0 h 557218"/>
              <a:gd name="connsiteX0" fmla="*/ 207969 w 914401"/>
              <a:gd name="connsiteY0" fmla="*/ 0 h 557218"/>
              <a:gd name="connsiteX1" fmla="*/ 732630 w 914401"/>
              <a:gd name="connsiteY1" fmla="*/ 0 h 557218"/>
              <a:gd name="connsiteX2" fmla="*/ 840957 w 914401"/>
              <a:gd name="connsiteY2" fmla="*/ 44871 h 557218"/>
              <a:gd name="connsiteX3" fmla="*/ 885827 w 914401"/>
              <a:gd name="connsiteY3" fmla="*/ 153198 h 557218"/>
              <a:gd name="connsiteX4" fmla="*/ 885828 w 914401"/>
              <a:gd name="connsiteY4" fmla="*/ 533400 h 557218"/>
              <a:gd name="connsiteX5" fmla="*/ 914401 w 914401"/>
              <a:gd name="connsiteY5" fmla="*/ 481018 h 557218"/>
              <a:gd name="connsiteX6" fmla="*/ 838201 w 914401"/>
              <a:gd name="connsiteY6" fmla="*/ 557218 h 557218"/>
              <a:gd name="connsiteX7" fmla="*/ 54771 w 914401"/>
              <a:gd name="connsiteY7" fmla="*/ 533400 h 557218"/>
              <a:gd name="connsiteX8" fmla="*/ 54771 w 914401"/>
              <a:gd name="connsiteY8" fmla="*/ 533400 h 557218"/>
              <a:gd name="connsiteX9" fmla="*/ 0 w 914401"/>
              <a:gd name="connsiteY9" fmla="*/ 481018 h 557218"/>
              <a:gd name="connsiteX10" fmla="*/ 54771 w 914401"/>
              <a:gd name="connsiteY10" fmla="*/ 153198 h 557218"/>
              <a:gd name="connsiteX11" fmla="*/ 99642 w 914401"/>
              <a:gd name="connsiteY11" fmla="*/ 44871 h 557218"/>
              <a:gd name="connsiteX12" fmla="*/ 207969 w 914401"/>
              <a:gd name="connsiteY12" fmla="*/ 1 h 557218"/>
              <a:gd name="connsiteX13" fmla="*/ 207969 w 914401"/>
              <a:gd name="connsiteY13" fmla="*/ 0 h 557218"/>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885828 w 914401"/>
              <a:gd name="connsiteY4" fmla="*/ 533400 h 533400"/>
              <a:gd name="connsiteX5" fmla="*/ 914401 w 914401"/>
              <a:gd name="connsiteY5" fmla="*/ 481018 h 533400"/>
              <a:gd name="connsiteX6" fmla="*/ 838200 w 914401"/>
              <a:gd name="connsiteY6" fmla="*/ 481018 h 533400"/>
              <a:gd name="connsiteX7" fmla="*/ 54771 w 914401"/>
              <a:gd name="connsiteY7" fmla="*/ 533400 h 533400"/>
              <a:gd name="connsiteX8" fmla="*/ 54771 w 914401"/>
              <a:gd name="connsiteY8" fmla="*/ 533400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914400 w 914401"/>
              <a:gd name="connsiteY4" fmla="*/ 481018 h 533400"/>
              <a:gd name="connsiteX5" fmla="*/ 914401 w 914401"/>
              <a:gd name="connsiteY5" fmla="*/ 481018 h 533400"/>
              <a:gd name="connsiteX6" fmla="*/ 838200 w 914401"/>
              <a:gd name="connsiteY6" fmla="*/ 481018 h 533400"/>
              <a:gd name="connsiteX7" fmla="*/ 54771 w 914401"/>
              <a:gd name="connsiteY7" fmla="*/ 533400 h 533400"/>
              <a:gd name="connsiteX8" fmla="*/ 54771 w 914401"/>
              <a:gd name="connsiteY8" fmla="*/ 533400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914400 w 914401"/>
              <a:gd name="connsiteY4" fmla="*/ 481018 h 533400"/>
              <a:gd name="connsiteX5" fmla="*/ 914401 w 914401"/>
              <a:gd name="connsiteY5" fmla="*/ 481018 h 533400"/>
              <a:gd name="connsiteX6" fmla="*/ 838200 w 914401"/>
              <a:gd name="connsiteY6" fmla="*/ 481018 h 533400"/>
              <a:gd name="connsiteX7" fmla="*/ 54771 w 914401"/>
              <a:gd name="connsiteY7" fmla="*/ 533400 h 533400"/>
              <a:gd name="connsiteX8" fmla="*/ 76200 w 914401"/>
              <a:gd name="connsiteY8" fmla="*/ 481018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481018"/>
              <a:gd name="connsiteX1" fmla="*/ 732630 w 914401"/>
              <a:gd name="connsiteY1" fmla="*/ 0 h 481018"/>
              <a:gd name="connsiteX2" fmla="*/ 840957 w 914401"/>
              <a:gd name="connsiteY2" fmla="*/ 44871 h 481018"/>
              <a:gd name="connsiteX3" fmla="*/ 885827 w 914401"/>
              <a:gd name="connsiteY3" fmla="*/ 153198 h 481018"/>
              <a:gd name="connsiteX4" fmla="*/ 914400 w 914401"/>
              <a:gd name="connsiteY4" fmla="*/ 481018 h 481018"/>
              <a:gd name="connsiteX5" fmla="*/ 914401 w 914401"/>
              <a:gd name="connsiteY5" fmla="*/ 481018 h 481018"/>
              <a:gd name="connsiteX6" fmla="*/ 838200 w 914401"/>
              <a:gd name="connsiteY6" fmla="*/ 481018 h 481018"/>
              <a:gd name="connsiteX7" fmla="*/ 228600 w 914401"/>
              <a:gd name="connsiteY7" fmla="*/ 481018 h 481018"/>
              <a:gd name="connsiteX8" fmla="*/ 76200 w 914401"/>
              <a:gd name="connsiteY8" fmla="*/ 481018 h 481018"/>
              <a:gd name="connsiteX9" fmla="*/ 0 w 914401"/>
              <a:gd name="connsiteY9" fmla="*/ 481018 h 481018"/>
              <a:gd name="connsiteX10" fmla="*/ 54771 w 914401"/>
              <a:gd name="connsiteY10" fmla="*/ 153198 h 481018"/>
              <a:gd name="connsiteX11" fmla="*/ 99642 w 914401"/>
              <a:gd name="connsiteY11" fmla="*/ 44871 h 481018"/>
              <a:gd name="connsiteX12" fmla="*/ 207969 w 914401"/>
              <a:gd name="connsiteY12" fmla="*/ 1 h 481018"/>
              <a:gd name="connsiteX13" fmla="*/ 207969 w 914401"/>
              <a:gd name="connsiteY13" fmla="*/ 0 h 481018"/>
              <a:gd name="connsiteX0" fmla="*/ 207969 w 914401"/>
              <a:gd name="connsiteY0" fmla="*/ 0 h 557218"/>
              <a:gd name="connsiteX1" fmla="*/ 732630 w 914401"/>
              <a:gd name="connsiteY1" fmla="*/ 0 h 557218"/>
              <a:gd name="connsiteX2" fmla="*/ 840957 w 914401"/>
              <a:gd name="connsiteY2" fmla="*/ 44871 h 557218"/>
              <a:gd name="connsiteX3" fmla="*/ 885827 w 914401"/>
              <a:gd name="connsiteY3" fmla="*/ 153198 h 557218"/>
              <a:gd name="connsiteX4" fmla="*/ 914400 w 914401"/>
              <a:gd name="connsiteY4" fmla="*/ 481018 h 557218"/>
              <a:gd name="connsiteX5" fmla="*/ 914401 w 914401"/>
              <a:gd name="connsiteY5" fmla="*/ 481018 h 557218"/>
              <a:gd name="connsiteX6" fmla="*/ 838200 w 914401"/>
              <a:gd name="connsiteY6" fmla="*/ 481018 h 557218"/>
              <a:gd name="connsiteX7" fmla="*/ 228600 w 914401"/>
              <a:gd name="connsiteY7" fmla="*/ 557218 h 557218"/>
              <a:gd name="connsiteX8" fmla="*/ 76200 w 914401"/>
              <a:gd name="connsiteY8" fmla="*/ 481018 h 557218"/>
              <a:gd name="connsiteX9" fmla="*/ 0 w 914401"/>
              <a:gd name="connsiteY9" fmla="*/ 481018 h 557218"/>
              <a:gd name="connsiteX10" fmla="*/ 54771 w 914401"/>
              <a:gd name="connsiteY10" fmla="*/ 153198 h 557218"/>
              <a:gd name="connsiteX11" fmla="*/ 99642 w 914401"/>
              <a:gd name="connsiteY11" fmla="*/ 44871 h 557218"/>
              <a:gd name="connsiteX12" fmla="*/ 207969 w 914401"/>
              <a:gd name="connsiteY12" fmla="*/ 1 h 557218"/>
              <a:gd name="connsiteX13" fmla="*/ 207969 w 914401"/>
              <a:gd name="connsiteY13" fmla="*/ 0 h 557218"/>
              <a:gd name="connsiteX0" fmla="*/ 207969 w 914401"/>
              <a:gd name="connsiteY0" fmla="*/ 0 h 561187"/>
              <a:gd name="connsiteX1" fmla="*/ 732630 w 914401"/>
              <a:gd name="connsiteY1" fmla="*/ 0 h 561187"/>
              <a:gd name="connsiteX2" fmla="*/ 840957 w 914401"/>
              <a:gd name="connsiteY2" fmla="*/ 44871 h 561187"/>
              <a:gd name="connsiteX3" fmla="*/ 885827 w 914401"/>
              <a:gd name="connsiteY3" fmla="*/ 153198 h 561187"/>
              <a:gd name="connsiteX4" fmla="*/ 914400 w 914401"/>
              <a:gd name="connsiteY4" fmla="*/ 481018 h 561187"/>
              <a:gd name="connsiteX5" fmla="*/ 914401 w 914401"/>
              <a:gd name="connsiteY5" fmla="*/ 481018 h 561187"/>
              <a:gd name="connsiteX6" fmla="*/ 838200 w 914401"/>
              <a:gd name="connsiteY6" fmla="*/ 481018 h 561187"/>
              <a:gd name="connsiteX7" fmla="*/ 228600 w 914401"/>
              <a:gd name="connsiteY7" fmla="*/ 557218 h 561187"/>
              <a:gd name="connsiteX8" fmla="*/ 76200 w 914401"/>
              <a:gd name="connsiteY8" fmla="*/ 481018 h 561187"/>
              <a:gd name="connsiteX9" fmla="*/ 0 w 914401"/>
              <a:gd name="connsiteY9" fmla="*/ 481018 h 561187"/>
              <a:gd name="connsiteX10" fmla="*/ 54771 w 914401"/>
              <a:gd name="connsiteY10" fmla="*/ 153198 h 561187"/>
              <a:gd name="connsiteX11" fmla="*/ 99642 w 914401"/>
              <a:gd name="connsiteY11" fmla="*/ 44871 h 561187"/>
              <a:gd name="connsiteX12" fmla="*/ 207969 w 914401"/>
              <a:gd name="connsiteY12" fmla="*/ 1 h 561187"/>
              <a:gd name="connsiteX13" fmla="*/ 207969 w 914401"/>
              <a:gd name="connsiteY13" fmla="*/ 0 h 561187"/>
              <a:gd name="connsiteX0" fmla="*/ 207969 w 914401"/>
              <a:gd name="connsiteY0" fmla="*/ 0 h 561186"/>
              <a:gd name="connsiteX1" fmla="*/ 732630 w 914401"/>
              <a:gd name="connsiteY1" fmla="*/ 0 h 561186"/>
              <a:gd name="connsiteX2" fmla="*/ 840957 w 914401"/>
              <a:gd name="connsiteY2" fmla="*/ 44871 h 561186"/>
              <a:gd name="connsiteX3" fmla="*/ 885827 w 914401"/>
              <a:gd name="connsiteY3" fmla="*/ 153198 h 561186"/>
              <a:gd name="connsiteX4" fmla="*/ 914400 w 914401"/>
              <a:gd name="connsiteY4" fmla="*/ 481018 h 561186"/>
              <a:gd name="connsiteX5" fmla="*/ 914401 w 914401"/>
              <a:gd name="connsiteY5" fmla="*/ 481018 h 561186"/>
              <a:gd name="connsiteX6" fmla="*/ 838200 w 914401"/>
              <a:gd name="connsiteY6" fmla="*/ 481018 h 561186"/>
              <a:gd name="connsiteX7" fmla="*/ 228600 w 914401"/>
              <a:gd name="connsiteY7" fmla="*/ 557218 h 561186"/>
              <a:gd name="connsiteX8" fmla="*/ 76200 w 914401"/>
              <a:gd name="connsiteY8" fmla="*/ 481017 h 561186"/>
              <a:gd name="connsiteX9" fmla="*/ 0 w 914401"/>
              <a:gd name="connsiteY9" fmla="*/ 481018 h 561186"/>
              <a:gd name="connsiteX10" fmla="*/ 54771 w 914401"/>
              <a:gd name="connsiteY10" fmla="*/ 153198 h 561186"/>
              <a:gd name="connsiteX11" fmla="*/ 99642 w 914401"/>
              <a:gd name="connsiteY11" fmla="*/ 44871 h 561186"/>
              <a:gd name="connsiteX12" fmla="*/ 207969 w 914401"/>
              <a:gd name="connsiteY12" fmla="*/ 1 h 561186"/>
              <a:gd name="connsiteX13" fmla="*/ 207969 w 914401"/>
              <a:gd name="connsiteY13" fmla="*/ 0 h 561186"/>
              <a:gd name="connsiteX0" fmla="*/ 207969 w 914401"/>
              <a:gd name="connsiteY0" fmla="*/ 0 h 561186"/>
              <a:gd name="connsiteX1" fmla="*/ 732630 w 914401"/>
              <a:gd name="connsiteY1" fmla="*/ 0 h 561186"/>
              <a:gd name="connsiteX2" fmla="*/ 840957 w 914401"/>
              <a:gd name="connsiteY2" fmla="*/ 44871 h 561186"/>
              <a:gd name="connsiteX3" fmla="*/ 885827 w 914401"/>
              <a:gd name="connsiteY3" fmla="*/ 153198 h 561186"/>
              <a:gd name="connsiteX4" fmla="*/ 914400 w 914401"/>
              <a:gd name="connsiteY4" fmla="*/ 481018 h 561186"/>
              <a:gd name="connsiteX5" fmla="*/ 914401 w 914401"/>
              <a:gd name="connsiteY5" fmla="*/ 481018 h 561186"/>
              <a:gd name="connsiteX6" fmla="*/ 838200 w 914401"/>
              <a:gd name="connsiteY6" fmla="*/ 481018 h 561186"/>
              <a:gd name="connsiteX7" fmla="*/ 228600 w 914401"/>
              <a:gd name="connsiteY7" fmla="*/ 557218 h 561186"/>
              <a:gd name="connsiteX8" fmla="*/ 76200 w 914401"/>
              <a:gd name="connsiteY8" fmla="*/ 481017 h 561186"/>
              <a:gd name="connsiteX9" fmla="*/ 0 w 914401"/>
              <a:gd name="connsiteY9" fmla="*/ 481018 h 561186"/>
              <a:gd name="connsiteX10" fmla="*/ 54771 w 914401"/>
              <a:gd name="connsiteY10" fmla="*/ 153198 h 561186"/>
              <a:gd name="connsiteX11" fmla="*/ 99642 w 914401"/>
              <a:gd name="connsiteY11" fmla="*/ 44871 h 561186"/>
              <a:gd name="connsiteX12" fmla="*/ 207969 w 914401"/>
              <a:gd name="connsiteY12" fmla="*/ 1 h 561186"/>
              <a:gd name="connsiteX13" fmla="*/ 207969 w 914401"/>
              <a:gd name="connsiteY13" fmla="*/ 0 h 561186"/>
              <a:gd name="connsiteX0" fmla="*/ 207969 w 914401"/>
              <a:gd name="connsiteY0" fmla="*/ 0 h 637387"/>
              <a:gd name="connsiteX1" fmla="*/ 732630 w 914401"/>
              <a:gd name="connsiteY1" fmla="*/ 0 h 637387"/>
              <a:gd name="connsiteX2" fmla="*/ 840957 w 914401"/>
              <a:gd name="connsiteY2" fmla="*/ 44871 h 637387"/>
              <a:gd name="connsiteX3" fmla="*/ 885827 w 914401"/>
              <a:gd name="connsiteY3" fmla="*/ 153198 h 637387"/>
              <a:gd name="connsiteX4" fmla="*/ 914400 w 914401"/>
              <a:gd name="connsiteY4" fmla="*/ 481018 h 637387"/>
              <a:gd name="connsiteX5" fmla="*/ 914401 w 914401"/>
              <a:gd name="connsiteY5" fmla="*/ 481018 h 637387"/>
              <a:gd name="connsiteX6" fmla="*/ 838200 w 914401"/>
              <a:gd name="connsiteY6" fmla="*/ 481018 h 637387"/>
              <a:gd name="connsiteX7" fmla="*/ 228600 w 914401"/>
              <a:gd name="connsiteY7" fmla="*/ 557218 h 637387"/>
              <a:gd name="connsiteX8" fmla="*/ 76200 w 914401"/>
              <a:gd name="connsiteY8" fmla="*/ 557218 h 637387"/>
              <a:gd name="connsiteX9" fmla="*/ 0 w 914401"/>
              <a:gd name="connsiteY9" fmla="*/ 481018 h 637387"/>
              <a:gd name="connsiteX10" fmla="*/ 54771 w 914401"/>
              <a:gd name="connsiteY10" fmla="*/ 153198 h 637387"/>
              <a:gd name="connsiteX11" fmla="*/ 99642 w 914401"/>
              <a:gd name="connsiteY11" fmla="*/ 44871 h 637387"/>
              <a:gd name="connsiteX12" fmla="*/ 207969 w 914401"/>
              <a:gd name="connsiteY12" fmla="*/ 1 h 637387"/>
              <a:gd name="connsiteX13" fmla="*/ 207969 w 914401"/>
              <a:gd name="connsiteY13" fmla="*/ 0 h 637387"/>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228600 w 914401"/>
              <a:gd name="connsiteY7" fmla="*/ 557218 h 577856"/>
              <a:gd name="connsiteX8" fmla="*/ 76200 w 914401"/>
              <a:gd name="connsiteY8" fmla="*/ 557218 h 577856"/>
              <a:gd name="connsiteX9" fmla="*/ 0 w 914401"/>
              <a:gd name="connsiteY9" fmla="*/ 481018 h 577856"/>
              <a:gd name="connsiteX10" fmla="*/ 54771 w 914401"/>
              <a:gd name="connsiteY10" fmla="*/ 153198 h 577856"/>
              <a:gd name="connsiteX11" fmla="*/ 99642 w 914401"/>
              <a:gd name="connsiteY11" fmla="*/ 44871 h 577856"/>
              <a:gd name="connsiteX12" fmla="*/ 207969 w 914401"/>
              <a:gd name="connsiteY12" fmla="*/ 1 h 577856"/>
              <a:gd name="connsiteX13" fmla="*/ 207969 w 914401"/>
              <a:gd name="connsiteY13"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228600 w 914401"/>
              <a:gd name="connsiteY7" fmla="*/ 557218 h 577856"/>
              <a:gd name="connsiteX8" fmla="*/ 76200 w 914401"/>
              <a:gd name="connsiteY8" fmla="*/ 557218 h 577856"/>
              <a:gd name="connsiteX9" fmla="*/ 0 w 914401"/>
              <a:gd name="connsiteY9" fmla="*/ 481018 h 577856"/>
              <a:gd name="connsiteX10" fmla="*/ 54771 w 914401"/>
              <a:gd name="connsiteY10" fmla="*/ 153198 h 577856"/>
              <a:gd name="connsiteX11" fmla="*/ 99642 w 914401"/>
              <a:gd name="connsiteY11" fmla="*/ 44871 h 577856"/>
              <a:gd name="connsiteX12" fmla="*/ 207969 w 914401"/>
              <a:gd name="connsiteY12" fmla="*/ 1 h 577856"/>
              <a:gd name="connsiteX13" fmla="*/ 207969 w 914401"/>
              <a:gd name="connsiteY13"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542925 w 914401"/>
              <a:gd name="connsiteY7" fmla="*/ 521499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1524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81000 w 914401"/>
              <a:gd name="connsiteY8" fmla="*/ 557218 h 577856"/>
              <a:gd name="connsiteX9" fmla="*/ 1524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63568"/>
              <a:gd name="connsiteX1" fmla="*/ 732630 w 914401"/>
              <a:gd name="connsiteY1" fmla="*/ 0 h 563568"/>
              <a:gd name="connsiteX2" fmla="*/ 840957 w 914401"/>
              <a:gd name="connsiteY2" fmla="*/ 44871 h 563568"/>
              <a:gd name="connsiteX3" fmla="*/ 885827 w 914401"/>
              <a:gd name="connsiteY3" fmla="*/ 153198 h 563568"/>
              <a:gd name="connsiteX4" fmla="*/ 914400 w 914401"/>
              <a:gd name="connsiteY4" fmla="*/ 481018 h 563568"/>
              <a:gd name="connsiteX5" fmla="*/ 914401 w 914401"/>
              <a:gd name="connsiteY5" fmla="*/ 481018 h 563568"/>
              <a:gd name="connsiteX6" fmla="*/ 762000 w 914401"/>
              <a:gd name="connsiteY6" fmla="*/ 557218 h 563568"/>
              <a:gd name="connsiteX7" fmla="*/ 533400 w 914401"/>
              <a:gd name="connsiteY7" fmla="*/ 557218 h 563568"/>
              <a:gd name="connsiteX8" fmla="*/ 381000 w 914401"/>
              <a:gd name="connsiteY8" fmla="*/ 557218 h 563568"/>
              <a:gd name="connsiteX9" fmla="*/ 152400 w 914401"/>
              <a:gd name="connsiteY9" fmla="*/ 557218 h 563568"/>
              <a:gd name="connsiteX10" fmla="*/ 0 w 914401"/>
              <a:gd name="connsiteY10" fmla="*/ 481018 h 563568"/>
              <a:gd name="connsiteX11" fmla="*/ 54771 w 914401"/>
              <a:gd name="connsiteY11" fmla="*/ 153198 h 563568"/>
              <a:gd name="connsiteX12" fmla="*/ 99642 w 914401"/>
              <a:gd name="connsiteY12" fmla="*/ 44871 h 563568"/>
              <a:gd name="connsiteX13" fmla="*/ 207969 w 914401"/>
              <a:gd name="connsiteY13" fmla="*/ 1 h 563568"/>
              <a:gd name="connsiteX14" fmla="*/ 207969 w 914401"/>
              <a:gd name="connsiteY14" fmla="*/ 0 h 5635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14401" h="563568">
                <a:moveTo>
                  <a:pt x="207969" y="0"/>
                </a:moveTo>
                <a:lnTo>
                  <a:pt x="732630" y="0"/>
                </a:lnTo>
                <a:cubicBezTo>
                  <a:pt x="773261" y="0"/>
                  <a:pt x="812227" y="16141"/>
                  <a:pt x="840957" y="44871"/>
                </a:cubicBezTo>
                <a:cubicBezTo>
                  <a:pt x="869687" y="73601"/>
                  <a:pt x="885828" y="112568"/>
                  <a:pt x="885827" y="153198"/>
                </a:cubicBezTo>
                <a:cubicBezTo>
                  <a:pt x="885827" y="279932"/>
                  <a:pt x="914400" y="354284"/>
                  <a:pt x="914400" y="481018"/>
                </a:cubicBezTo>
                <a:lnTo>
                  <a:pt x="914401" y="481018"/>
                </a:lnTo>
                <a:cubicBezTo>
                  <a:pt x="863601" y="506418"/>
                  <a:pt x="867569" y="531818"/>
                  <a:pt x="762000" y="557218"/>
                </a:cubicBezTo>
                <a:lnTo>
                  <a:pt x="533400" y="557218"/>
                </a:lnTo>
                <a:lnTo>
                  <a:pt x="381000" y="557218"/>
                </a:lnTo>
                <a:cubicBezTo>
                  <a:pt x="289718" y="562774"/>
                  <a:pt x="362744" y="563568"/>
                  <a:pt x="152400" y="557218"/>
                </a:cubicBezTo>
                <a:lnTo>
                  <a:pt x="0" y="481018"/>
                </a:lnTo>
                <a:lnTo>
                  <a:pt x="54771" y="153198"/>
                </a:lnTo>
                <a:cubicBezTo>
                  <a:pt x="54771" y="112567"/>
                  <a:pt x="70912" y="73601"/>
                  <a:pt x="99642" y="44871"/>
                </a:cubicBezTo>
                <a:cubicBezTo>
                  <a:pt x="128372" y="16141"/>
                  <a:pt x="167339" y="0"/>
                  <a:pt x="207969" y="1"/>
                </a:cubicBezTo>
                <a:lnTo>
                  <a:pt x="207969" y="0"/>
                </a:lnTo>
                <a:close/>
              </a:path>
            </a:pathLst>
          </a:custGeom>
          <a:solidFill>
            <a:schemeClr val="bg1">
              <a:alpha val="86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3" name="Freeform 112">
            <a:extLst>
              <a:ext uri="{FF2B5EF4-FFF2-40B4-BE49-F238E27FC236}">
                <a16:creationId xmlns:a16="http://schemas.microsoft.com/office/drawing/2014/main" id="{00000000-0008-0000-0000-000071000000}"/>
              </a:ext>
            </a:extLst>
          </xdr:cNvPr>
          <xdr:cNvSpPr>
            <a:spLocks/>
          </xdr:cNvSpPr>
        </xdr:nvSpPr>
        <xdr:spPr bwMode="auto">
          <a:xfrm rot="840000">
            <a:off x="3660862" y="1170618"/>
            <a:ext cx="203200" cy="612775"/>
          </a:xfrm>
          <a:custGeom>
            <a:avLst/>
            <a:gdLst/>
            <a:ahLst/>
            <a:cxnLst>
              <a:cxn ang="0">
                <a:pos x="98" y="22"/>
              </a:cxn>
              <a:cxn ang="0">
                <a:pos x="94" y="4"/>
              </a:cxn>
              <a:cxn ang="0">
                <a:pos x="76" y="2"/>
              </a:cxn>
              <a:cxn ang="0">
                <a:pos x="46" y="5"/>
              </a:cxn>
              <a:cxn ang="0">
                <a:pos x="19" y="7"/>
              </a:cxn>
              <a:cxn ang="0">
                <a:pos x="2" y="9"/>
              </a:cxn>
              <a:cxn ang="0">
                <a:pos x="8" y="42"/>
              </a:cxn>
              <a:cxn ang="0">
                <a:pos x="34" y="135"/>
              </a:cxn>
              <a:cxn ang="0">
                <a:pos x="70" y="253"/>
              </a:cxn>
              <a:cxn ang="0">
                <a:pos x="110" y="382"/>
              </a:cxn>
              <a:cxn ang="0">
                <a:pos x="152" y="511"/>
              </a:cxn>
              <a:cxn ang="0">
                <a:pos x="189" y="626"/>
              </a:cxn>
              <a:cxn ang="0">
                <a:pos x="217" y="715"/>
              </a:cxn>
              <a:cxn ang="0">
                <a:pos x="235" y="766"/>
              </a:cxn>
              <a:cxn ang="0">
                <a:pos x="256" y="756"/>
              </a:cxn>
              <a:cxn ang="0">
                <a:pos x="250" y="736"/>
              </a:cxn>
              <a:cxn ang="0">
                <a:pos x="240" y="709"/>
              </a:cxn>
              <a:cxn ang="0">
                <a:pos x="231" y="680"/>
              </a:cxn>
              <a:cxn ang="0">
                <a:pos x="221" y="648"/>
              </a:cxn>
              <a:cxn ang="0">
                <a:pos x="233" y="647"/>
              </a:cxn>
              <a:cxn ang="0">
                <a:pos x="246" y="644"/>
              </a:cxn>
              <a:cxn ang="0">
                <a:pos x="247" y="629"/>
              </a:cxn>
              <a:cxn ang="0">
                <a:pos x="239" y="617"/>
              </a:cxn>
              <a:cxn ang="0">
                <a:pos x="227" y="619"/>
              </a:cxn>
              <a:cxn ang="0">
                <a:pos x="213" y="620"/>
              </a:cxn>
              <a:cxn ang="0">
                <a:pos x="201" y="587"/>
              </a:cxn>
              <a:cxn ang="0">
                <a:pos x="190" y="551"/>
              </a:cxn>
              <a:cxn ang="0">
                <a:pos x="178" y="513"/>
              </a:cxn>
              <a:cxn ang="0">
                <a:pos x="167" y="475"/>
              </a:cxn>
              <a:cxn ang="0">
                <a:pos x="177" y="476"/>
              </a:cxn>
              <a:cxn ang="0">
                <a:pos x="192" y="475"/>
              </a:cxn>
              <a:cxn ang="0">
                <a:pos x="208" y="472"/>
              </a:cxn>
              <a:cxn ang="0">
                <a:pos x="228" y="467"/>
              </a:cxn>
              <a:cxn ang="0">
                <a:pos x="230" y="452"/>
              </a:cxn>
              <a:cxn ang="0">
                <a:pos x="222" y="440"/>
              </a:cxn>
              <a:cxn ang="0">
                <a:pos x="202" y="444"/>
              </a:cxn>
              <a:cxn ang="0">
                <a:pos x="187" y="446"/>
              </a:cxn>
              <a:cxn ang="0">
                <a:pos x="174" y="448"/>
              </a:cxn>
              <a:cxn ang="0">
                <a:pos x="159" y="448"/>
              </a:cxn>
              <a:cxn ang="0">
                <a:pos x="145" y="402"/>
              </a:cxn>
              <a:cxn ang="0">
                <a:pos x="131" y="354"/>
              </a:cxn>
              <a:cxn ang="0">
                <a:pos x="117" y="308"/>
              </a:cxn>
              <a:cxn ang="0">
                <a:pos x="103" y="263"/>
              </a:cxn>
              <a:cxn ang="0">
                <a:pos x="115" y="260"/>
              </a:cxn>
              <a:cxn ang="0">
                <a:pos x="126" y="257"/>
              </a:cxn>
              <a:cxn ang="0">
                <a:pos x="128" y="242"/>
              </a:cxn>
              <a:cxn ang="0">
                <a:pos x="119" y="230"/>
              </a:cxn>
              <a:cxn ang="0">
                <a:pos x="108" y="233"/>
              </a:cxn>
              <a:cxn ang="0">
                <a:pos x="95" y="237"/>
              </a:cxn>
              <a:cxn ang="0">
                <a:pos x="76" y="172"/>
              </a:cxn>
              <a:cxn ang="0">
                <a:pos x="58" y="116"/>
              </a:cxn>
              <a:cxn ang="0">
                <a:pos x="46" y="70"/>
              </a:cxn>
              <a:cxn ang="0">
                <a:pos x="35" y="36"/>
              </a:cxn>
              <a:cxn ang="0">
                <a:pos x="50" y="35"/>
              </a:cxn>
              <a:cxn ang="0">
                <a:pos x="65" y="33"/>
              </a:cxn>
              <a:cxn ang="0">
                <a:pos x="81" y="30"/>
              </a:cxn>
              <a:cxn ang="0">
                <a:pos x="95" y="27"/>
              </a:cxn>
            </a:cxnLst>
            <a:rect l="0" t="0" r="r" b="b"/>
            <a:pathLst>
              <a:path w="256" h="773">
                <a:moveTo>
                  <a:pt x="95" y="27"/>
                </a:moveTo>
                <a:lnTo>
                  <a:pt x="98" y="22"/>
                </a:lnTo>
                <a:lnTo>
                  <a:pt x="98" y="13"/>
                </a:lnTo>
                <a:lnTo>
                  <a:pt x="94" y="4"/>
                </a:lnTo>
                <a:lnTo>
                  <a:pt x="89" y="0"/>
                </a:lnTo>
                <a:lnTo>
                  <a:pt x="76" y="2"/>
                </a:lnTo>
                <a:lnTo>
                  <a:pt x="61" y="3"/>
                </a:lnTo>
                <a:lnTo>
                  <a:pt x="46" y="5"/>
                </a:lnTo>
                <a:lnTo>
                  <a:pt x="32" y="6"/>
                </a:lnTo>
                <a:lnTo>
                  <a:pt x="19" y="7"/>
                </a:lnTo>
                <a:lnTo>
                  <a:pt x="9" y="7"/>
                </a:lnTo>
                <a:lnTo>
                  <a:pt x="2" y="9"/>
                </a:lnTo>
                <a:lnTo>
                  <a:pt x="0" y="9"/>
                </a:lnTo>
                <a:lnTo>
                  <a:pt x="8" y="42"/>
                </a:lnTo>
                <a:lnTo>
                  <a:pt x="19" y="85"/>
                </a:lnTo>
                <a:lnTo>
                  <a:pt x="34" y="135"/>
                </a:lnTo>
                <a:lnTo>
                  <a:pt x="50" y="192"/>
                </a:lnTo>
                <a:lnTo>
                  <a:pt x="70" y="253"/>
                </a:lnTo>
                <a:lnTo>
                  <a:pt x="89" y="317"/>
                </a:lnTo>
                <a:lnTo>
                  <a:pt x="110" y="382"/>
                </a:lnTo>
                <a:lnTo>
                  <a:pt x="131" y="448"/>
                </a:lnTo>
                <a:lnTo>
                  <a:pt x="152" y="511"/>
                </a:lnTo>
                <a:lnTo>
                  <a:pt x="170" y="571"/>
                </a:lnTo>
                <a:lnTo>
                  <a:pt x="189" y="626"/>
                </a:lnTo>
                <a:lnTo>
                  <a:pt x="205" y="675"/>
                </a:lnTo>
                <a:lnTo>
                  <a:pt x="217" y="715"/>
                </a:lnTo>
                <a:lnTo>
                  <a:pt x="228" y="746"/>
                </a:lnTo>
                <a:lnTo>
                  <a:pt x="235" y="766"/>
                </a:lnTo>
                <a:lnTo>
                  <a:pt x="237" y="773"/>
                </a:lnTo>
                <a:lnTo>
                  <a:pt x="256" y="756"/>
                </a:lnTo>
                <a:lnTo>
                  <a:pt x="253" y="746"/>
                </a:lnTo>
                <a:lnTo>
                  <a:pt x="250" y="736"/>
                </a:lnTo>
                <a:lnTo>
                  <a:pt x="245" y="723"/>
                </a:lnTo>
                <a:lnTo>
                  <a:pt x="240" y="709"/>
                </a:lnTo>
                <a:lnTo>
                  <a:pt x="236" y="695"/>
                </a:lnTo>
                <a:lnTo>
                  <a:pt x="231" y="680"/>
                </a:lnTo>
                <a:lnTo>
                  <a:pt x="227" y="664"/>
                </a:lnTo>
                <a:lnTo>
                  <a:pt x="221" y="648"/>
                </a:lnTo>
                <a:lnTo>
                  <a:pt x="227" y="647"/>
                </a:lnTo>
                <a:lnTo>
                  <a:pt x="233" y="647"/>
                </a:lnTo>
                <a:lnTo>
                  <a:pt x="240" y="646"/>
                </a:lnTo>
                <a:lnTo>
                  <a:pt x="246" y="644"/>
                </a:lnTo>
                <a:lnTo>
                  <a:pt x="248" y="639"/>
                </a:lnTo>
                <a:lnTo>
                  <a:pt x="247" y="629"/>
                </a:lnTo>
                <a:lnTo>
                  <a:pt x="244" y="620"/>
                </a:lnTo>
                <a:lnTo>
                  <a:pt x="239" y="617"/>
                </a:lnTo>
                <a:lnTo>
                  <a:pt x="232" y="619"/>
                </a:lnTo>
                <a:lnTo>
                  <a:pt x="227" y="619"/>
                </a:lnTo>
                <a:lnTo>
                  <a:pt x="220" y="620"/>
                </a:lnTo>
                <a:lnTo>
                  <a:pt x="213" y="620"/>
                </a:lnTo>
                <a:lnTo>
                  <a:pt x="207" y="604"/>
                </a:lnTo>
                <a:lnTo>
                  <a:pt x="201" y="587"/>
                </a:lnTo>
                <a:lnTo>
                  <a:pt x="195" y="569"/>
                </a:lnTo>
                <a:lnTo>
                  <a:pt x="190" y="551"/>
                </a:lnTo>
                <a:lnTo>
                  <a:pt x="184" y="533"/>
                </a:lnTo>
                <a:lnTo>
                  <a:pt x="178" y="513"/>
                </a:lnTo>
                <a:lnTo>
                  <a:pt x="172" y="495"/>
                </a:lnTo>
                <a:lnTo>
                  <a:pt x="167" y="475"/>
                </a:lnTo>
                <a:lnTo>
                  <a:pt x="171" y="476"/>
                </a:lnTo>
                <a:lnTo>
                  <a:pt x="177" y="476"/>
                </a:lnTo>
                <a:lnTo>
                  <a:pt x="184" y="476"/>
                </a:lnTo>
                <a:lnTo>
                  <a:pt x="192" y="475"/>
                </a:lnTo>
                <a:lnTo>
                  <a:pt x="200" y="473"/>
                </a:lnTo>
                <a:lnTo>
                  <a:pt x="208" y="472"/>
                </a:lnTo>
                <a:lnTo>
                  <a:pt x="218" y="470"/>
                </a:lnTo>
                <a:lnTo>
                  <a:pt x="228" y="467"/>
                </a:lnTo>
                <a:lnTo>
                  <a:pt x="231" y="463"/>
                </a:lnTo>
                <a:lnTo>
                  <a:pt x="230" y="452"/>
                </a:lnTo>
                <a:lnTo>
                  <a:pt x="227" y="443"/>
                </a:lnTo>
                <a:lnTo>
                  <a:pt x="222" y="440"/>
                </a:lnTo>
                <a:lnTo>
                  <a:pt x="212" y="442"/>
                </a:lnTo>
                <a:lnTo>
                  <a:pt x="202" y="444"/>
                </a:lnTo>
                <a:lnTo>
                  <a:pt x="194" y="445"/>
                </a:lnTo>
                <a:lnTo>
                  <a:pt x="187" y="446"/>
                </a:lnTo>
                <a:lnTo>
                  <a:pt x="180" y="446"/>
                </a:lnTo>
                <a:lnTo>
                  <a:pt x="174" y="448"/>
                </a:lnTo>
                <a:lnTo>
                  <a:pt x="167" y="448"/>
                </a:lnTo>
                <a:lnTo>
                  <a:pt x="159" y="448"/>
                </a:lnTo>
                <a:lnTo>
                  <a:pt x="152" y="425"/>
                </a:lnTo>
                <a:lnTo>
                  <a:pt x="145" y="402"/>
                </a:lnTo>
                <a:lnTo>
                  <a:pt x="138" y="378"/>
                </a:lnTo>
                <a:lnTo>
                  <a:pt x="131" y="354"/>
                </a:lnTo>
                <a:lnTo>
                  <a:pt x="124" y="331"/>
                </a:lnTo>
                <a:lnTo>
                  <a:pt x="117" y="308"/>
                </a:lnTo>
                <a:lnTo>
                  <a:pt x="110" y="285"/>
                </a:lnTo>
                <a:lnTo>
                  <a:pt x="103" y="263"/>
                </a:lnTo>
                <a:lnTo>
                  <a:pt x="109" y="262"/>
                </a:lnTo>
                <a:lnTo>
                  <a:pt x="115" y="260"/>
                </a:lnTo>
                <a:lnTo>
                  <a:pt x="121" y="259"/>
                </a:lnTo>
                <a:lnTo>
                  <a:pt x="126" y="257"/>
                </a:lnTo>
                <a:lnTo>
                  <a:pt x="129" y="252"/>
                </a:lnTo>
                <a:lnTo>
                  <a:pt x="128" y="242"/>
                </a:lnTo>
                <a:lnTo>
                  <a:pt x="124" y="233"/>
                </a:lnTo>
                <a:lnTo>
                  <a:pt x="119" y="230"/>
                </a:lnTo>
                <a:lnTo>
                  <a:pt x="114" y="231"/>
                </a:lnTo>
                <a:lnTo>
                  <a:pt x="108" y="233"/>
                </a:lnTo>
                <a:lnTo>
                  <a:pt x="101" y="234"/>
                </a:lnTo>
                <a:lnTo>
                  <a:pt x="95" y="237"/>
                </a:lnTo>
                <a:lnTo>
                  <a:pt x="85" y="203"/>
                </a:lnTo>
                <a:lnTo>
                  <a:pt x="76" y="172"/>
                </a:lnTo>
                <a:lnTo>
                  <a:pt x="66" y="143"/>
                </a:lnTo>
                <a:lnTo>
                  <a:pt x="58" y="116"/>
                </a:lnTo>
                <a:lnTo>
                  <a:pt x="51" y="92"/>
                </a:lnTo>
                <a:lnTo>
                  <a:pt x="46" y="70"/>
                </a:lnTo>
                <a:lnTo>
                  <a:pt x="40" y="51"/>
                </a:lnTo>
                <a:lnTo>
                  <a:pt x="35" y="36"/>
                </a:lnTo>
                <a:lnTo>
                  <a:pt x="42" y="35"/>
                </a:lnTo>
                <a:lnTo>
                  <a:pt x="50" y="35"/>
                </a:lnTo>
                <a:lnTo>
                  <a:pt x="58" y="34"/>
                </a:lnTo>
                <a:lnTo>
                  <a:pt x="65" y="33"/>
                </a:lnTo>
                <a:lnTo>
                  <a:pt x="73" y="33"/>
                </a:lnTo>
                <a:lnTo>
                  <a:pt x="81" y="30"/>
                </a:lnTo>
                <a:lnTo>
                  <a:pt x="88" y="29"/>
                </a:lnTo>
                <a:lnTo>
                  <a:pt x="95" y="27"/>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4" name="Freeform 113">
            <a:extLst>
              <a:ext uri="{FF2B5EF4-FFF2-40B4-BE49-F238E27FC236}">
                <a16:creationId xmlns:a16="http://schemas.microsoft.com/office/drawing/2014/main" id="{00000000-0008-0000-0000-000072000000}"/>
              </a:ext>
            </a:extLst>
          </xdr:cNvPr>
          <xdr:cNvSpPr>
            <a:spLocks/>
          </xdr:cNvSpPr>
        </xdr:nvSpPr>
        <xdr:spPr bwMode="auto">
          <a:xfrm rot="840000">
            <a:off x="3352800" y="818400"/>
            <a:ext cx="1116013" cy="1052513"/>
          </a:xfrm>
          <a:custGeom>
            <a:avLst/>
            <a:gdLst/>
            <a:ahLst/>
            <a:cxnLst>
              <a:cxn ang="0">
                <a:pos x="459" y="1120"/>
              </a:cxn>
              <a:cxn ang="0">
                <a:pos x="398" y="938"/>
              </a:cxn>
              <a:cxn ang="0">
                <a:pos x="324" y="732"/>
              </a:cxn>
              <a:cxn ang="0">
                <a:pos x="250" y="571"/>
              </a:cxn>
              <a:cxn ang="0">
                <a:pos x="193" y="529"/>
              </a:cxn>
              <a:cxn ang="0">
                <a:pos x="141" y="512"/>
              </a:cxn>
              <a:cxn ang="0">
                <a:pos x="92" y="495"/>
              </a:cxn>
              <a:cxn ang="0">
                <a:pos x="49" y="468"/>
              </a:cxn>
              <a:cxn ang="0">
                <a:pos x="73" y="412"/>
              </a:cxn>
              <a:cxn ang="0">
                <a:pos x="167" y="367"/>
              </a:cxn>
              <a:cxn ang="0">
                <a:pos x="251" y="321"/>
              </a:cxn>
              <a:cxn ang="0">
                <a:pos x="341" y="269"/>
              </a:cxn>
              <a:cxn ang="0">
                <a:pos x="435" y="222"/>
              </a:cxn>
              <a:cxn ang="0">
                <a:pos x="531" y="182"/>
              </a:cxn>
              <a:cxn ang="0">
                <a:pos x="957" y="61"/>
              </a:cxn>
              <a:cxn ang="0">
                <a:pos x="1083" y="44"/>
              </a:cxn>
              <a:cxn ang="0">
                <a:pos x="1201" y="44"/>
              </a:cxn>
              <a:cxn ang="0">
                <a:pos x="1294" y="68"/>
              </a:cxn>
              <a:cxn ang="0">
                <a:pos x="1347" y="134"/>
              </a:cxn>
              <a:cxn ang="0">
                <a:pos x="1386" y="96"/>
              </a:cxn>
              <a:cxn ang="0">
                <a:pos x="1321" y="33"/>
              </a:cxn>
              <a:cxn ang="0">
                <a:pos x="1240" y="5"/>
              </a:cxn>
              <a:cxn ang="0">
                <a:pos x="1150" y="1"/>
              </a:cxn>
              <a:cxn ang="0">
                <a:pos x="1058" y="11"/>
              </a:cxn>
              <a:cxn ang="0">
                <a:pos x="1025" y="16"/>
              </a:cxn>
              <a:cxn ang="0">
                <a:pos x="941" y="34"/>
              </a:cxn>
              <a:cxn ang="0">
                <a:pos x="829" y="58"/>
              </a:cxn>
              <a:cxn ang="0">
                <a:pos x="713" y="88"/>
              </a:cxn>
              <a:cxn ang="0">
                <a:pos x="584" y="131"/>
              </a:cxn>
              <a:cxn ang="0">
                <a:pos x="449" y="185"/>
              </a:cxn>
              <a:cxn ang="0">
                <a:pos x="316" y="249"/>
              </a:cxn>
              <a:cxn ang="0">
                <a:pos x="193" y="322"/>
              </a:cxn>
              <a:cxn ang="0">
                <a:pos x="140" y="351"/>
              </a:cxn>
              <a:cxn ang="0">
                <a:pos x="89" y="373"/>
              </a:cxn>
              <a:cxn ang="0">
                <a:pos x="43" y="401"/>
              </a:cxn>
              <a:cxn ang="0">
                <a:pos x="4" y="447"/>
              </a:cxn>
              <a:cxn ang="0">
                <a:pos x="5" y="488"/>
              </a:cxn>
              <a:cxn ang="0">
                <a:pos x="39" y="512"/>
              </a:cxn>
              <a:cxn ang="0">
                <a:pos x="100" y="532"/>
              </a:cxn>
              <a:cxn ang="0">
                <a:pos x="149" y="555"/>
              </a:cxn>
              <a:cxn ang="0">
                <a:pos x="191" y="583"/>
              </a:cxn>
              <a:cxn ang="0">
                <a:pos x="228" y="624"/>
              </a:cxn>
              <a:cxn ang="0">
                <a:pos x="274" y="736"/>
              </a:cxn>
              <a:cxn ang="0">
                <a:pos x="346" y="943"/>
              </a:cxn>
              <a:cxn ang="0">
                <a:pos x="421" y="1152"/>
              </a:cxn>
              <a:cxn ang="0">
                <a:pos x="472" y="1264"/>
              </a:cxn>
              <a:cxn ang="0">
                <a:pos x="534" y="1315"/>
              </a:cxn>
              <a:cxn ang="0">
                <a:pos x="601" y="1322"/>
              </a:cxn>
              <a:cxn ang="0">
                <a:pos x="542" y="1275"/>
              </a:cxn>
              <a:cxn ang="0">
                <a:pos x="499" y="1215"/>
              </a:cxn>
            </a:cxnLst>
            <a:rect l="0" t="0" r="r" b="b"/>
            <a:pathLst>
              <a:path w="1405" h="1327">
                <a:moveTo>
                  <a:pt x="490" y="1199"/>
                </a:moveTo>
                <a:lnTo>
                  <a:pt x="482" y="1180"/>
                </a:lnTo>
                <a:lnTo>
                  <a:pt x="472" y="1154"/>
                </a:lnTo>
                <a:lnTo>
                  <a:pt x="459" y="1120"/>
                </a:lnTo>
                <a:lnTo>
                  <a:pt x="446" y="1081"/>
                </a:lnTo>
                <a:lnTo>
                  <a:pt x="432" y="1037"/>
                </a:lnTo>
                <a:lnTo>
                  <a:pt x="415" y="989"/>
                </a:lnTo>
                <a:lnTo>
                  <a:pt x="398" y="938"/>
                </a:lnTo>
                <a:lnTo>
                  <a:pt x="381" y="887"/>
                </a:lnTo>
                <a:lnTo>
                  <a:pt x="362" y="835"/>
                </a:lnTo>
                <a:lnTo>
                  <a:pt x="343" y="783"/>
                </a:lnTo>
                <a:lnTo>
                  <a:pt x="324" y="732"/>
                </a:lnTo>
                <a:lnTo>
                  <a:pt x="305" y="685"/>
                </a:lnTo>
                <a:lnTo>
                  <a:pt x="286" y="641"/>
                </a:lnTo>
                <a:lnTo>
                  <a:pt x="268" y="603"/>
                </a:lnTo>
                <a:lnTo>
                  <a:pt x="250" y="571"/>
                </a:lnTo>
                <a:lnTo>
                  <a:pt x="232" y="545"/>
                </a:lnTo>
                <a:lnTo>
                  <a:pt x="220" y="540"/>
                </a:lnTo>
                <a:lnTo>
                  <a:pt x="207" y="534"/>
                </a:lnTo>
                <a:lnTo>
                  <a:pt x="193" y="529"/>
                </a:lnTo>
                <a:lnTo>
                  <a:pt x="180" y="525"/>
                </a:lnTo>
                <a:lnTo>
                  <a:pt x="167" y="520"/>
                </a:lnTo>
                <a:lnTo>
                  <a:pt x="154" y="517"/>
                </a:lnTo>
                <a:lnTo>
                  <a:pt x="141" y="512"/>
                </a:lnTo>
                <a:lnTo>
                  <a:pt x="129" y="509"/>
                </a:lnTo>
                <a:lnTo>
                  <a:pt x="116" y="504"/>
                </a:lnTo>
                <a:lnTo>
                  <a:pt x="103" y="499"/>
                </a:lnTo>
                <a:lnTo>
                  <a:pt x="92" y="495"/>
                </a:lnTo>
                <a:lnTo>
                  <a:pt x="80" y="489"/>
                </a:lnTo>
                <a:lnTo>
                  <a:pt x="69" y="482"/>
                </a:lnTo>
                <a:lnTo>
                  <a:pt x="60" y="475"/>
                </a:lnTo>
                <a:lnTo>
                  <a:pt x="49" y="468"/>
                </a:lnTo>
                <a:lnTo>
                  <a:pt x="41" y="459"/>
                </a:lnTo>
                <a:lnTo>
                  <a:pt x="46" y="443"/>
                </a:lnTo>
                <a:lnTo>
                  <a:pt x="57" y="427"/>
                </a:lnTo>
                <a:lnTo>
                  <a:pt x="73" y="412"/>
                </a:lnTo>
                <a:lnTo>
                  <a:pt x="94" y="398"/>
                </a:lnTo>
                <a:lnTo>
                  <a:pt x="117" y="386"/>
                </a:lnTo>
                <a:lnTo>
                  <a:pt x="142" y="376"/>
                </a:lnTo>
                <a:lnTo>
                  <a:pt x="167" y="367"/>
                </a:lnTo>
                <a:lnTo>
                  <a:pt x="190" y="361"/>
                </a:lnTo>
                <a:lnTo>
                  <a:pt x="209" y="347"/>
                </a:lnTo>
                <a:lnTo>
                  <a:pt x="230" y="335"/>
                </a:lnTo>
                <a:lnTo>
                  <a:pt x="251" y="321"/>
                </a:lnTo>
                <a:lnTo>
                  <a:pt x="273" y="308"/>
                </a:lnTo>
                <a:lnTo>
                  <a:pt x="294" y="294"/>
                </a:lnTo>
                <a:lnTo>
                  <a:pt x="317" y="282"/>
                </a:lnTo>
                <a:lnTo>
                  <a:pt x="341" y="269"/>
                </a:lnTo>
                <a:lnTo>
                  <a:pt x="364" y="257"/>
                </a:lnTo>
                <a:lnTo>
                  <a:pt x="388" y="245"/>
                </a:lnTo>
                <a:lnTo>
                  <a:pt x="411" y="233"/>
                </a:lnTo>
                <a:lnTo>
                  <a:pt x="435" y="222"/>
                </a:lnTo>
                <a:lnTo>
                  <a:pt x="459" y="211"/>
                </a:lnTo>
                <a:lnTo>
                  <a:pt x="482" y="201"/>
                </a:lnTo>
                <a:lnTo>
                  <a:pt x="506" y="192"/>
                </a:lnTo>
                <a:lnTo>
                  <a:pt x="531" y="182"/>
                </a:lnTo>
                <a:lnTo>
                  <a:pt x="554" y="174"/>
                </a:lnTo>
                <a:lnTo>
                  <a:pt x="896" y="73"/>
                </a:lnTo>
                <a:lnTo>
                  <a:pt x="926" y="67"/>
                </a:lnTo>
                <a:lnTo>
                  <a:pt x="957" y="61"/>
                </a:lnTo>
                <a:lnTo>
                  <a:pt x="989" y="56"/>
                </a:lnTo>
                <a:lnTo>
                  <a:pt x="1020" y="51"/>
                </a:lnTo>
                <a:lnTo>
                  <a:pt x="1052" y="48"/>
                </a:lnTo>
                <a:lnTo>
                  <a:pt x="1083" y="44"/>
                </a:lnTo>
                <a:lnTo>
                  <a:pt x="1114" y="42"/>
                </a:lnTo>
                <a:lnTo>
                  <a:pt x="1144" y="41"/>
                </a:lnTo>
                <a:lnTo>
                  <a:pt x="1173" y="42"/>
                </a:lnTo>
                <a:lnTo>
                  <a:pt x="1201" y="44"/>
                </a:lnTo>
                <a:lnTo>
                  <a:pt x="1227" y="48"/>
                </a:lnTo>
                <a:lnTo>
                  <a:pt x="1252" y="52"/>
                </a:lnTo>
                <a:lnTo>
                  <a:pt x="1275" y="59"/>
                </a:lnTo>
                <a:lnTo>
                  <a:pt x="1294" y="68"/>
                </a:lnTo>
                <a:lnTo>
                  <a:pt x="1311" y="79"/>
                </a:lnTo>
                <a:lnTo>
                  <a:pt x="1326" y="93"/>
                </a:lnTo>
                <a:lnTo>
                  <a:pt x="1340" y="113"/>
                </a:lnTo>
                <a:lnTo>
                  <a:pt x="1347" y="134"/>
                </a:lnTo>
                <a:lnTo>
                  <a:pt x="1353" y="157"/>
                </a:lnTo>
                <a:lnTo>
                  <a:pt x="1357" y="182"/>
                </a:lnTo>
                <a:lnTo>
                  <a:pt x="1405" y="186"/>
                </a:lnTo>
                <a:lnTo>
                  <a:pt x="1386" y="96"/>
                </a:lnTo>
                <a:lnTo>
                  <a:pt x="1371" y="76"/>
                </a:lnTo>
                <a:lnTo>
                  <a:pt x="1356" y="59"/>
                </a:lnTo>
                <a:lnTo>
                  <a:pt x="1339" y="45"/>
                </a:lnTo>
                <a:lnTo>
                  <a:pt x="1321" y="33"/>
                </a:lnTo>
                <a:lnTo>
                  <a:pt x="1302" y="23"/>
                </a:lnTo>
                <a:lnTo>
                  <a:pt x="1283" y="15"/>
                </a:lnTo>
                <a:lnTo>
                  <a:pt x="1262" y="10"/>
                </a:lnTo>
                <a:lnTo>
                  <a:pt x="1240" y="5"/>
                </a:lnTo>
                <a:lnTo>
                  <a:pt x="1218" y="3"/>
                </a:lnTo>
                <a:lnTo>
                  <a:pt x="1196" y="0"/>
                </a:lnTo>
                <a:lnTo>
                  <a:pt x="1173" y="0"/>
                </a:lnTo>
                <a:lnTo>
                  <a:pt x="1150" y="1"/>
                </a:lnTo>
                <a:lnTo>
                  <a:pt x="1127" y="3"/>
                </a:lnTo>
                <a:lnTo>
                  <a:pt x="1104" y="5"/>
                </a:lnTo>
                <a:lnTo>
                  <a:pt x="1081" y="7"/>
                </a:lnTo>
                <a:lnTo>
                  <a:pt x="1058" y="11"/>
                </a:lnTo>
                <a:lnTo>
                  <a:pt x="1056" y="11"/>
                </a:lnTo>
                <a:lnTo>
                  <a:pt x="1049" y="12"/>
                </a:lnTo>
                <a:lnTo>
                  <a:pt x="1038" y="14"/>
                </a:lnTo>
                <a:lnTo>
                  <a:pt x="1025" y="16"/>
                </a:lnTo>
                <a:lnTo>
                  <a:pt x="1007" y="20"/>
                </a:lnTo>
                <a:lnTo>
                  <a:pt x="988" y="23"/>
                </a:lnTo>
                <a:lnTo>
                  <a:pt x="965" y="28"/>
                </a:lnTo>
                <a:lnTo>
                  <a:pt x="941" y="34"/>
                </a:lnTo>
                <a:lnTo>
                  <a:pt x="914" y="38"/>
                </a:lnTo>
                <a:lnTo>
                  <a:pt x="886" y="45"/>
                </a:lnTo>
                <a:lnTo>
                  <a:pt x="858" y="51"/>
                </a:lnTo>
                <a:lnTo>
                  <a:pt x="829" y="58"/>
                </a:lnTo>
                <a:lnTo>
                  <a:pt x="799" y="65"/>
                </a:lnTo>
                <a:lnTo>
                  <a:pt x="770" y="72"/>
                </a:lnTo>
                <a:lnTo>
                  <a:pt x="740" y="80"/>
                </a:lnTo>
                <a:lnTo>
                  <a:pt x="713" y="88"/>
                </a:lnTo>
                <a:lnTo>
                  <a:pt x="681" y="97"/>
                </a:lnTo>
                <a:lnTo>
                  <a:pt x="649" y="108"/>
                </a:lnTo>
                <a:lnTo>
                  <a:pt x="617" y="119"/>
                </a:lnTo>
                <a:lnTo>
                  <a:pt x="584" y="131"/>
                </a:lnTo>
                <a:lnTo>
                  <a:pt x="550" y="143"/>
                </a:lnTo>
                <a:lnTo>
                  <a:pt x="517" y="156"/>
                </a:lnTo>
                <a:lnTo>
                  <a:pt x="482" y="171"/>
                </a:lnTo>
                <a:lnTo>
                  <a:pt x="449" y="185"/>
                </a:lnTo>
                <a:lnTo>
                  <a:pt x="415" y="200"/>
                </a:lnTo>
                <a:lnTo>
                  <a:pt x="382" y="216"/>
                </a:lnTo>
                <a:lnTo>
                  <a:pt x="349" y="232"/>
                </a:lnTo>
                <a:lnTo>
                  <a:pt x="316" y="249"/>
                </a:lnTo>
                <a:lnTo>
                  <a:pt x="284" y="267"/>
                </a:lnTo>
                <a:lnTo>
                  <a:pt x="253" y="285"/>
                </a:lnTo>
                <a:lnTo>
                  <a:pt x="223" y="303"/>
                </a:lnTo>
                <a:lnTo>
                  <a:pt x="193" y="322"/>
                </a:lnTo>
                <a:lnTo>
                  <a:pt x="179" y="330"/>
                </a:lnTo>
                <a:lnTo>
                  <a:pt x="167" y="338"/>
                </a:lnTo>
                <a:lnTo>
                  <a:pt x="153" y="344"/>
                </a:lnTo>
                <a:lnTo>
                  <a:pt x="140" y="351"/>
                </a:lnTo>
                <a:lnTo>
                  <a:pt x="127" y="356"/>
                </a:lnTo>
                <a:lnTo>
                  <a:pt x="114" y="361"/>
                </a:lnTo>
                <a:lnTo>
                  <a:pt x="101" y="367"/>
                </a:lnTo>
                <a:lnTo>
                  <a:pt x="89" y="373"/>
                </a:lnTo>
                <a:lnTo>
                  <a:pt x="77" y="378"/>
                </a:lnTo>
                <a:lnTo>
                  <a:pt x="65" y="385"/>
                </a:lnTo>
                <a:lnTo>
                  <a:pt x="54" y="392"/>
                </a:lnTo>
                <a:lnTo>
                  <a:pt x="43" y="401"/>
                </a:lnTo>
                <a:lnTo>
                  <a:pt x="33" y="411"/>
                </a:lnTo>
                <a:lnTo>
                  <a:pt x="23" y="421"/>
                </a:lnTo>
                <a:lnTo>
                  <a:pt x="13" y="434"/>
                </a:lnTo>
                <a:lnTo>
                  <a:pt x="4" y="447"/>
                </a:lnTo>
                <a:lnTo>
                  <a:pt x="1" y="459"/>
                </a:lnTo>
                <a:lnTo>
                  <a:pt x="0" y="469"/>
                </a:lnTo>
                <a:lnTo>
                  <a:pt x="2" y="479"/>
                </a:lnTo>
                <a:lnTo>
                  <a:pt x="5" y="488"/>
                </a:lnTo>
                <a:lnTo>
                  <a:pt x="11" y="495"/>
                </a:lnTo>
                <a:lnTo>
                  <a:pt x="19" y="502"/>
                </a:lnTo>
                <a:lnTo>
                  <a:pt x="28" y="507"/>
                </a:lnTo>
                <a:lnTo>
                  <a:pt x="39" y="512"/>
                </a:lnTo>
                <a:lnTo>
                  <a:pt x="55" y="517"/>
                </a:lnTo>
                <a:lnTo>
                  <a:pt x="71" y="522"/>
                </a:lnTo>
                <a:lnTo>
                  <a:pt x="86" y="527"/>
                </a:lnTo>
                <a:lnTo>
                  <a:pt x="100" y="532"/>
                </a:lnTo>
                <a:lnTo>
                  <a:pt x="114" y="537"/>
                </a:lnTo>
                <a:lnTo>
                  <a:pt x="126" y="543"/>
                </a:lnTo>
                <a:lnTo>
                  <a:pt x="138" y="549"/>
                </a:lnTo>
                <a:lnTo>
                  <a:pt x="149" y="555"/>
                </a:lnTo>
                <a:lnTo>
                  <a:pt x="160" y="562"/>
                </a:lnTo>
                <a:lnTo>
                  <a:pt x="170" y="568"/>
                </a:lnTo>
                <a:lnTo>
                  <a:pt x="180" y="575"/>
                </a:lnTo>
                <a:lnTo>
                  <a:pt x="191" y="583"/>
                </a:lnTo>
                <a:lnTo>
                  <a:pt x="200" y="593"/>
                </a:lnTo>
                <a:lnTo>
                  <a:pt x="209" y="602"/>
                </a:lnTo>
                <a:lnTo>
                  <a:pt x="218" y="612"/>
                </a:lnTo>
                <a:lnTo>
                  <a:pt x="228" y="624"/>
                </a:lnTo>
                <a:lnTo>
                  <a:pt x="236" y="638"/>
                </a:lnTo>
                <a:lnTo>
                  <a:pt x="246" y="662"/>
                </a:lnTo>
                <a:lnTo>
                  <a:pt x="259" y="694"/>
                </a:lnTo>
                <a:lnTo>
                  <a:pt x="274" y="736"/>
                </a:lnTo>
                <a:lnTo>
                  <a:pt x="291" y="782"/>
                </a:lnTo>
                <a:lnTo>
                  <a:pt x="308" y="834"/>
                </a:lnTo>
                <a:lnTo>
                  <a:pt x="328" y="888"/>
                </a:lnTo>
                <a:lnTo>
                  <a:pt x="346" y="943"/>
                </a:lnTo>
                <a:lnTo>
                  <a:pt x="366" y="999"/>
                </a:lnTo>
                <a:lnTo>
                  <a:pt x="385" y="1054"/>
                </a:lnTo>
                <a:lnTo>
                  <a:pt x="404" y="1104"/>
                </a:lnTo>
                <a:lnTo>
                  <a:pt x="421" y="1152"/>
                </a:lnTo>
                <a:lnTo>
                  <a:pt x="437" y="1193"/>
                </a:lnTo>
                <a:lnTo>
                  <a:pt x="451" y="1226"/>
                </a:lnTo>
                <a:lnTo>
                  <a:pt x="463" y="1251"/>
                </a:lnTo>
                <a:lnTo>
                  <a:pt x="472" y="1264"/>
                </a:lnTo>
                <a:lnTo>
                  <a:pt x="487" y="1279"/>
                </a:lnTo>
                <a:lnTo>
                  <a:pt x="502" y="1293"/>
                </a:lnTo>
                <a:lnTo>
                  <a:pt x="518" y="1306"/>
                </a:lnTo>
                <a:lnTo>
                  <a:pt x="534" y="1315"/>
                </a:lnTo>
                <a:lnTo>
                  <a:pt x="550" y="1323"/>
                </a:lnTo>
                <a:lnTo>
                  <a:pt x="567" y="1327"/>
                </a:lnTo>
                <a:lnTo>
                  <a:pt x="584" y="1327"/>
                </a:lnTo>
                <a:lnTo>
                  <a:pt x="601" y="1322"/>
                </a:lnTo>
                <a:lnTo>
                  <a:pt x="596" y="1306"/>
                </a:lnTo>
                <a:lnTo>
                  <a:pt x="574" y="1297"/>
                </a:lnTo>
                <a:lnTo>
                  <a:pt x="557" y="1286"/>
                </a:lnTo>
                <a:lnTo>
                  <a:pt x="542" y="1275"/>
                </a:lnTo>
                <a:lnTo>
                  <a:pt x="529" y="1261"/>
                </a:lnTo>
                <a:lnTo>
                  <a:pt x="518" y="1247"/>
                </a:lnTo>
                <a:lnTo>
                  <a:pt x="509" y="1231"/>
                </a:lnTo>
                <a:lnTo>
                  <a:pt x="499" y="1215"/>
                </a:lnTo>
                <a:lnTo>
                  <a:pt x="490" y="1199"/>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114">
            <a:extLst>
              <a:ext uri="{FF2B5EF4-FFF2-40B4-BE49-F238E27FC236}">
                <a16:creationId xmlns:a16="http://schemas.microsoft.com/office/drawing/2014/main" id="{00000000-0008-0000-0000-000073000000}"/>
              </a:ext>
            </a:extLst>
          </xdr:cNvPr>
          <xdr:cNvSpPr>
            <a:spLocks/>
          </xdr:cNvSpPr>
        </xdr:nvSpPr>
        <xdr:spPr bwMode="auto">
          <a:xfrm rot="840000">
            <a:off x="3817377" y="1031875"/>
            <a:ext cx="862013" cy="949325"/>
          </a:xfrm>
          <a:custGeom>
            <a:avLst/>
            <a:gdLst/>
            <a:ahLst/>
            <a:cxnLst>
              <a:cxn ang="0">
                <a:pos x="867" y="182"/>
              </a:cxn>
              <a:cxn ang="0">
                <a:pos x="878" y="137"/>
              </a:cxn>
              <a:cxn ang="0">
                <a:pos x="915" y="102"/>
              </a:cxn>
              <a:cxn ang="0">
                <a:pos x="962" y="77"/>
              </a:cxn>
              <a:cxn ang="0">
                <a:pos x="1007" y="57"/>
              </a:cxn>
              <a:cxn ang="0">
                <a:pos x="1034" y="61"/>
              </a:cxn>
              <a:cxn ang="0">
                <a:pos x="1051" y="234"/>
              </a:cxn>
              <a:cxn ang="0">
                <a:pos x="1012" y="486"/>
              </a:cxn>
              <a:cxn ang="0">
                <a:pos x="935" y="599"/>
              </a:cxn>
              <a:cxn ang="0">
                <a:pos x="896" y="636"/>
              </a:cxn>
              <a:cxn ang="0">
                <a:pos x="887" y="676"/>
              </a:cxn>
              <a:cxn ang="0">
                <a:pos x="939" y="645"/>
              </a:cxn>
              <a:cxn ang="0">
                <a:pos x="984" y="599"/>
              </a:cxn>
              <a:cxn ang="0">
                <a:pos x="1022" y="544"/>
              </a:cxn>
              <a:cxn ang="0">
                <a:pos x="1052" y="484"/>
              </a:cxn>
              <a:cxn ang="0">
                <a:pos x="1074" y="420"/>
              </a:cxn>
              <a:cxn ang="0">
                <a:pos x="1082" y="341"/>
              </a:cxn>
              <a:cxn ang="0">
                <a:pos x="1083" y="141"/>
              </a:cxn>
              <a:cxn ang="0">
                <a:pos x="1061" y="10"/>
              </a:cxn>
              <a:cxn ang="0">
                <a:pos x="1037" y="0"/>
              </a:cxn>
              <a:cxn ang="0">
                <a:pos x="1014" y="3"/>
              </a:cxn>
              <a:cxn ang="0">
                <a:pos x="977" y="25"/>
              </a:cxn>
              <a:cxn ang="0">
                <a:pos x="925" y="58"/>
              </a:cxn>
              <a:cxn ang="0">
                <a:pos x="871" y="93"/>
              </a:cxn>
              <a:cxn ang="0">
                <a:pos x="831" y="126"/>
              </a:cxn>
              <a:cxn ang="0">
                <a:pos x="821" y="163"/>
              </a:cxn>
              <a:cxn ang="0">
                <a:pos x="808" y="196"/>
              </a:cxn>
              <a:cxn ang="0">
                <a:pos x="795" y="102"/>
              </a:cxn>
              <a:cxn ang="0">
                <a:pos x="750" y="111"/>
              </a:cxn>
              <a:cxn ang="0">
                <a:pos x="797" y="464"/>
              </a:cxn>
              <a:cxn ang="0">
                <a:pos x="820" y="846"/>
              </a:cxn>
              <a:cxn ang="0">
                <a:pos x="773" y="943"/>
              </a:cxn>
              <a:cxn ang="0">
                <a:pos x="709" y="984"/>
              </a:cxn>
              <a:cxn ang="0">
                <a:pos x="631" y="1022"/>
              </a:cxn>
              <a:cxn ang="0">
                <a:pos x="542" y="1056"/>
              </a:cxn>
              <a:cxn ang="0">
                <a:pos x="448" y="1086"/>
              </a:cxn>
              <a:cxn ang="0">
                <a:pos x="352" y="1113"/>
              </a:cxn>
              <a:cxn ang="0">
                <a:pos x="260" y="1134"/>
              </a:cxn>
              <a:cxn ang="0">
                <a:pos x="176" y="1149"/>
              </a:cxn>
              <a:cxn ang="0">
                <a:pos x="103" y="1158"/>
              </a:cxn>
              <a:cxn ang="0">
                <a:pos x="47" y="1159"/>
              </a:cxn>
              <a:cxn ang="0">
                <a:pos x="11" y="1152"/>
              </a:cxn>
              <a:cxn ang="0">
                <a:pos x="19" y="1184"/>
              </a:cxn>
              <a:cxn ang="0">
                <a:pos x="66" y="1192"/>
              </a:cxn>
              <a:cxn ang="0">
                <a:pos x="134" y="1195"/>
              </a:cxn>
              <a:cxn ang="0">
                <a:pos x="221" y="1188"/>
              </a:cxn>
              <a:cxn ang="0">
                <a:pos x="323" y="1170"/>
              </a:cxn>
              <a:cxn ang="0">
                <a:pos x="431" y="1143"/>
              </a:cxn>
              <a:cxn ang="0">
                <a:pos x="535" y="1109"/>
              </a:cxn>
              <a:cxn ang="0">
                <a:pos x="638" y="1070"/>
              </a:cxn>
              <a:cxn ang="0">
                <a:pos x="729" y="1031"/>
              </a:cxn>
              <a:cxn ang="0">
                <a:pos x="797" y="994"/>
              </a:cxn>
              <a:cxn ang="0">
                <a:pos x="832" y="965"/>
              </a:cxn>
              <a:cxn ang="0">
                <a:pos x="861" y="849"/>
              </a:cxn>
              <a:cxn ang="0">
                <a:pos x="837" y="272"/>
              </a:cxn>
              <a:cxn ang="0">
                <a:pos x="859" y="259"/>
              </a:cxn>
              <a:cxn ang="0">
                <a:pos x="874" y="231"/>
              </a:cxn>
            </a:cxnLst>
            <a:rect l="0" t="0" r="r" b="b"/>
            <a:pathLst>
              <a:path w="1084" h="1195">
                <a:moveTo>
                  <a:pt x="878" y="220"/>
                </a:moveTo>
                <a:lnTo>
                  <a:pt x="870" y="200"/>
                </a:lnTo>
                <a:lnTo>
                  <a:pt x="867" y="182"/>
                </a:lnTo>
                <a:lnTo>
                  <a:pt x="867" y="166"/>
                </a:lnTo>
                <a:lnTo>
                  <a:pt x="871" y="151"/>
                </a:lnTo>
                <a:lnTo>
                  <a:pt x="878" y="137"/>
                </a:lnTo>
                <a:lnTo>
                  <a:pt x="889" y="124"/>
                </a:lnTo>
                <a:lnTo>
                  <a:pt x="901" y="113"/>
                </a:lnTo>
                <a:lnTo>
                  <a:pt x="915" y="102"/>
                </a:lnTo>
                <a:lnTo>
                  <a:pt x="930" y="93"/>
                </a:lnTo>
                <a:lnTo>
                  <a:pt x="946" y="85"/>
                </a:lnTo>
                <a:lnTo>
                  <a:pt x="962" y="77"/>
                </a:lnTo>
                <a:lnTo>
                  <a:pt x="978" y="70"/>
                </a:lnTo>
                <a:lnTo>
                  <a:pt x="993" y="63"/>
                </a:lnTo>
                <a:lnTo>
                  <a:pt x="1007" y="57"/>
                </a:lnTo>
                <a:lnTo>
                  <a:pt x="1020" y="52"/>
                </a:lnTo>
                <a:lnTo>
                  <a:pt x="1030" y="47"/>
                </a:lnTo>
                <a:lnTo>
                  <a:pt x="1034" y="61"/>
                </a:lnTo>
                <a:lnTo>
                  <a:pt x="1040" y="101"/>
                </a:lnTo>
                <a:lnTo>
                  <a:pt x="1046" y="160"/>
                </a:lnTo>
                <a:lnTo>
                  <a:pt x="1051" y="234"/>
                </a:lnTo>
                <a:lnTo>
                  <a:pt x="1048" y="315"/>
                </a:lnTo>
                <a:lnTo>
                  <a:pt x="1036" y="402"/>
                </a:lnTo>
                <a:lnTo>
                  <a:pt x="1012" y="486"/>
                </a:lnTo>
                <a:lnTo>
                  <a:pt x="970" y="562"/>
                </a:lnTo>
                <a:lnTo>
                  <a:pt x="952" y="582"/>
                </a:lnTo>
                <a:lnTo>
                  <a:pt x="935" y="599"/>
                </a:lnTo>
                <a:lnTo>
                  <a:pt x="920" y="613"/>
                </a:lnTo>
                <a:lnTo>
                  <a:pt x="907" y="624"/>
                </a:lnTo>
                <a:lnTo>
                  <a:pt x="896" y="636"/>
                </a:lnTo>
                <a:lnTo>
                  <a:pt x="889" y="648"/>
                </a:lnTo>
                <a:lnTo>
                  <a:pt x="886" y="661"/>
                </a:lnTo>
                <a:lnTo>
                  <a:pt x="887" y="676"/>
                </a:lnTo>
                <a:lnTo>
                  <a:pt x="905" y="667"/>
                </a:lnTo>
                <a:lnTo>
                  <a:pt x="922" y="657"/>
                </a:lnTo>
                <a:lnTo>
                  <a:pt x="939" y="645"/>
                </a:lnTo>
                <a:lnTo>
                  <a:pt x="954" y="631"/>
                </a:lnTo>
                <a:lnTo>
                  <a:pt x="970" y="616"/>
                </a:lnTo>
                <a:lnTo>
                  <a:pt x="984" y="599"/>
                </a:lnTo>
                <a:lnTo>
                  <a:pt x="998" y="582"/>
                </a:lnTo>
                <a:lnTo>
                  <a:pt x="1011" y="563"/>
                </a:lnTo>
                <a:lnTo>
                  <a:pt x="1022" y="544"/>
                </a:lnTo>
                <a:lnTo>
                  <a:pt x="1034" y="524"/>
                </a:lnTo>
                <a:lnTo>
                  <a:pt x="1043" y="504"/>
                </a:lnTo>
                <a:lnTo>
                  <a:pt x="1052" y="484"/>
                </a:lnTo>
                <a:lnTo>
                  <a:pt x="1061" y="462"/>
                </a:lnTo>
                <a:lnTo>
                  <a:pt x="1068" y="441"/>
                </a:lnTo>
                <a:lnTo>
                  <a:pt x="1074" y="420"/>
                </a:lnTo>
                <a:lnTo>
                  <a:pt x="1080" y="400"/>
                </a:lnTo>
                <a:lnTo>
                  <a:pt x="1081" y="383"/>
                </a:lnTo>
                <a:lnTo>
                  <a:pt x="1082" y="341"/>
                </a:lnTo>
                <a:lnTo>
                  <a:pt x="1083" y="281"/>
                </a:lnTo>
                <a:lnTo>
                  <a:pt x="1084" y="212"/>
                </a:lnTo>
                <a:lnTo>
                  <a:pt x="1083" y="141"/>
                </a:lnTo>
                <a:lnTo>
                  <a:pt x="1080" y="79"/>
                </a:lnTo>
                <a:lnTo>
                  <a:pt x="1073" y="32"/>
                </a:lnTo>
                <a:lnTo>
                  <a:pt x="1061" y="10"/>
                </a:lnTo>
                <a:lnTo>
                  <a:pt x="1053" y="4"/>
                </a:lnTo>
                <a:lnTo>
                  <a:pt x="1045" y="2"/>
                </a:lnTo>
                <a:lnTo>
                  <a:pt x="1037" y="0"/>
                </a:lnTo>
                <a:lnTo>
                  <a:pt x="1030" y="0"/>
                </a:lnTo>
                <a:lnTo>
                  <a:pt x="1022" y="1"/>
                </a:lnTo>
                <a:lnTo>
                  <a:pt x="1014" y="3"/>
                </a:lnTo>
                <a:lnTo>
                  <a:pt x="1006" y="5"/>
                </a:lnTo>
                <a:lnTo>
                  <a:pt x="999" y="9"/>
                </a:lnTo>
                <a:lnTo>
                  <a:pt x="977" y="25"/>
                </a:lnTo>
                <a:lnTo>
                  <a:pt x="959" y="38"/>
                </a:lnTo>
                <a:lnTo>
                  <a:pt x="942" y="49"/>
                </a:lnTo>
                <a:lnTo>
                  <a:pt x="925" y="58"/>
                </a:lnTo>
                <a:lnTo>
                  <a:pt x="909" y="69"/>
                </a:lnTo>
                <a:lnTo>
                  <a:pt x="891" y="79"/>
                </a:lnTo>
                <a:lnTo>
                  <a:pt x="871" y="93"/>
                </a:lnTo>
                <a:lnTo>
                  <a:pt x="848" y="108"/>
                </a:lnTo>
                <a:lnTo>
                  <a:pt x="838" y="116"/>
                </a:lnTo>
                <a:lnTo>
                  <a:pt x="831" y="126"/>
                </a:lnTo>
                <a:lnTo>
                  <a:pt x="826" y="138"/>
                </a:lnTo>
                <a:lnTo>
                  <a:pt x="823" y="151"/>
                </a:lnTo>
                <a:lnTo>
                  <a:pt x="821" y="163"/>
                </a:lnTo>
                <a:lnTo>
                  <a:pt x="817" y="176"/>
                </a:lnTo>
                <a:lnTo>
                  <a:pt x="814" y="186"/>
                </a:lnTo>
                <a:lnTo>
                  <a:pt x="808" y="196"/>
                </a:lnTo>
                <a:lnTo>
                  <a:pt x="803" y="163"/>
                </a:lnTo>
                <a:lnTo>
                  <a:pt x="800" y="132"/>
                </a:lnTo>
                <a:lnTo>
                  <a:pt x="795" y="102"/>
                </a:lnTo>
                <a:lnTo>
                  <a:pt x="788" y="69"/>
                </a:lnTo>
                <a:lnTo>
                  <a:pt x="745" y="65"/>
                </a:lnTo>
                <a:lnTo>
                  <a:pt x="750" y="111"/>
                </a:lnTo>
                <a:lnTo>
                  <a:pt x="763" y="202"/>
                </a:lnTo>
                <a:lnTo>
                  <a:pt x="779" y="325"/>
                </a:lnTo>
                <a:lnTo>
                  <a:pt x="797" y="464"/>
                </a:lnTo>
                <a:lnTo>
                  <a:pt x="810" y="606"/>
                </a:lnTo>
                <a:lnTo>
                  <a:pt x="820" y="738"/>
                </a:lnTo>
                <a:lnTo>
                  <a:pt x="820" y="846"/>
                </a:lnTo>
                <a:lnTo>
                  <a:pt x="807" y="916"/>
                </a:lnTo>
                <a:lnTo>
                  <a:pt x="792" y="930"/>
                </a:lnTo>
                <a:lnTo>
                  <a:pt x="773" y="943"/>
                </a:lnTo>
                <a:lnTo>
                  <a:pt x="754" y="957"/>
                </a:lnTo>
                <a:lnTo>
                  <a:pt x="732" y="971"/>
                </a:lnTo>
                <a:lnTo>
                  <a:pt x="709" y="984"/>
                </a:lnTo>
                <a:lnTo>
                  <a:pt x="685" y="996"/>
                </a:lnTo>
                <a:lnTo>
                  <a:pt x="658" y="1009"/>
                </a:lnTo>
                <a:lnTo>
                  <a:pt x="631" y="1022"/>
                </a:lnTo>
                <a:lnTo>
                  <a:pt x="602" y="1033"/>
                </a:lnTo>
                <a:lnTo>
                  <a:pt x="572" y="1045"/>
                </a:lnTo>
                <a:lnTo>
                  <a:pt x="542" y="1056"/>
                </a:lnTo>
                <a:lnTo>
                  <a:pt x="511" y="1067"/>
                </a:lnTo>
                <a:lnTo>
                  <a:pt x="480" y="1077"/>
                </a:lnTo>
                <a:lnTo>
                  <a:pt x="448" y="1086"/>
                </a:lnTo>
                <a:lnTo>
                  <a:pt x="415" y="1096"/>
                </a:lnTo>
                <a:lnTo>
                  <a:pt x="384" y="1105"/>
                </a:lnTo>
                <a:lnTo>
                  <a:pt x="352" y="1113"/>
                </a:lnTo>
                <a:lnTo>
                  <a:pt x="321" y="1121"/>
                </a:lnTo>
                <a:lnTo>
                  <a:pt x="290" y="1128"/>
                </a:lnTo>
                <a:lnTo>
                  <a:pt x="260" y="1134"/>
                </a:lnTo>
                <a:lnTo>
                  <a:pt x="231" y="1139"/>
                </a:lnTo>
                <a:lnTo>
                  <a:pt x="202" y="1144"/>
                </a:lnTo>
                <a:lnTo>
                  <a:pt x="176" y="1149"/>
                </a:lnTo>
                <a:lnTo>
                  <a:pt x="150" y="1152"/>
                </a:lnTo>
                <a:lnTo>
                  <a:pt x="126" y="1155"/>
                </a:lnTo>
                <a:lnTo>
                  <a:pt x="103" y="1158"/>
                </a:lnTo>
                <a:lnTo>
                  <a:pt x="82" y="1159"/>
                </a:lnTo>
                <a:lnTo>
                  <a:pt x="64" y="1159"/>
                </a:lnTo>
                <a:lnTo>
                  <a:pt x="47" y="1159"/>
                </a:lnTo>
                <a:lnTo>
                  <a:pt x="33" y="1158"/>
                </a:lnTo>
                <a:lnTo>
                  <a:pt x="20" y="1155"/>
                </a:lnTo>
                <a:lnTo>
                  <a:pt x="11" y="1152"/>
                </a:lnTo>
                <a:lnTo>
                  <a:pt x="0" y="1175"/>
                </a:lnTo>
                <a:lnTo>
                  <a:pt x="8" y="1180"/>
                </a:lnTo>
                <a:lnTo>
                  <a:pt x="19" y="1184"/>
                </a:lnTo>
                <a:lnTo>
                  <a:pt x="33" y="1188"/>
                </a:lnTo>
                <a:lnTo>
                  <a:pt x="48" y="1190"/>
                </a:lnTo>
                <a:lnTo>
                  <a:pt x="66" y="1192"/>
                </a:lnTo>
                <a:lnTo>
                  <a:pt x="87" y="1195"/>
                </a:lnTo>
                <a:lnTo>
                  <a:pt x="109" y="1195"/>
                </a:lnTo>
                <a:lnTo>
                  <a:pt x="134" y="1195"/>
                </a:lnTo>
                <a:lnTo>
                  <a:pt x="161" y="1194"/>
                </a:lnTo>
                <a:lnTo>
                  <a:pt x="190" y="1191"/>
                </a:lnTo>
                <a:lnTo>
                  <a:pt x="221" y="1188"/>
                </a:lnTo>
                <a:lnTo>
                  <a:pt x="253" y="1183"/>
                </a:lnTo>
                <a:lnTo>
                  <a:pt x="286" y="1177"/>
                </a:lnTo>
                <a:lnTo>
                  <a:pt x="323" y="1170"/>
                </a:lnTo>
                <a:lnTo>
                  <a:pt x="360" y="1162"/>
                </a:lnTo>
                <a:lnTo>
                  <a:pt x="399" y="1152"/>
                </a:lnTo>
                <a:lnTo>
                  <a:pt x="431" y="1143"/>
                </a:lnTo>
                <a:lnTo>
                  <a:pt x="465" y="1132"/>
                </a:lnTo>
                <a:lnTo>
                  <a:pt x="499" y="1121"/>
                </a:lnTo>
                <a:lnTo>
                  <a:pt x="535" y="1109"/>
                </a:lnTo>
                <a:lnTo>
                  <a:pt x="570" y="1097"/>
                </a:lnTo>
                <a:lnTo>
                  <a:pt x="604" y="1084"/>
                </a:lnTo>
                <a:lnTo>
                  <a:pt x="638" y="1070"/>
                </a:lnTo>
                <a:lnTo>
                  <a:pt x="670" y="1058"/>
                </a:lnTo>
                <a:lnTo>
                  <a:pt x="700" y="1044"/>
                </a:lnTo>
                <a:lnTo>
                  <a:pt x="729" y="1031"/>
                </a:lnTo>
                <a:lnTo>
                  <a:pt x="754" y="1018"/>
                </a:lnTo>
                <a:lnTo>
                  <a:pt x="777" y="1006"/>
                </a:lnTo>
                <a:lnTo>
                  <a:pt x="797" y="994"/>
                </a:lnTo>
                <a:lnTo>
                  <a:pt x="813" y="984"/>
                </a:lnTo>
                <a:lnTo>
                  <a:pt x="825" y="973"/>
                </a:lnTo>
                <a:lnTo>
                  <a:pt x="832" y="965"/>
                </a:lnTo>
                <a:lnTo>
                  <a:pt x="848" y="928"/>
                </a:lnTo>
                <a:lnTo>
                  <a:pt x="858" y="889"/>
                </a:lnTo>
                <a:lnTo>
                  <a:pt x="861" y="849"/>
                </a:lnTo>
                <a:lnTo>
                  <a:pt x="864" y="810"/>
                </a:lnTo>
                <a:lnTo>
                  <a:pt x="826" y="270"/>
                </a:lnTo>
                <a:lnTo>
                  <a:pt x="837" y="272"/>
                </a:lnTo>
                <a:lnTo>
                  <a:pt x="845" y="269"/>
                </a:lnTo>
                <a:lnTo>
                  <a:pt x="853" y="265"/>
                </a:lnTo>
                <a:lnTo>
                  <a:pt x="859" y="259"/>
                </a:lnTo>
                <a:lnTo>
                  <a:pt x="864" y="251"/>
                </a:lnTo>
                <a:lnTo>
                  <a:pt x="869" y="242"/>
                </a:lnTo>
                <a:lnTo>
                  <a:pt x="874" y="231"/>
                </a:lnTo>
                <a:lnTo>
                  <a:pt x="878" y="22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8</xdr:col>
      <xdr:colOff>381000</xdr:colOff>
      <xdr:row>16</xdr:row>
      <xdr:rowOff>50310</xdr:rowOff>
    </xdr:from>
    <xdr:to>
      <xdr:col>9</xdr:col>
      <xdr:colOff>778588</xdr:colOff>
      <xdr:row>16</xdr:row>
      <xdr:rowOff>857999</xdr:rowOff>
    </xdr:to>
    <xdr:grpSp>
      <xdr:nvGrpSpPr>
        <xdr:cNvPr id="65" name="Group 64">
          <a:extLst>
            <a:ext uri="{FF2B5EF4-FFF2-40B4-BE49-F238E27FC236}">
              <a16:creationId xmlns:a16="http://schemas.microsoft.com/office/drawing/2014/main" id="{00000000-0008-0000-0000-000041000000}"/>
            </a:ext>
          </a:extLst>
        </xdr:cNvPr>
        <xdr:cNvGrpSpPr>
          <a:grpSpLocks noChangeAspect="1"/>
        </xdr:cNvGrpSpPr>
      </xdr:nvGrpSpPr>
      <xdr:grpSpPr>
        <a:xfrm>
          <a:off x="3964781" y="4515154"/>
          <a:ext cx="1004807" cy="807689"/>
          <a:chOff x="5103188" y="818400"/>
          <a:chExt cx="1450012" cy="1162800"/>
        </a:xfrm>
      </xdr:grpSpPr>
      <xdr:sp macro="" textlink="">
        <xdr:nvSpPr>
          <xdr:cNvPr id="94" name="Freeform 93">
            <a:extLst>
              <a:ext uri="{FF2B5EF4-FFF2-40B4-BE49-F238E27FC236}">
                <a16:creationId xmlns:a16="http://schemas.microsoft.com/office/drawing/2014/main" id="{00000000-0008-0000-0000-00005E000000}"/>
              </a:ext>
            </a:extLst>
          </xdr:cNvPr>
          <xdr:cNvSpPr>
            <a:spLocks/>
          </xdr:cNvSpPr>
        </xdr:nvSpPr>
        <xdr:spPr bwMode="auto">
          <a:xfrm rot="840000">
            <a:off x="5113480" y="833253"/>
            <a:ext cx="1149350" cy="1049338"/>
          </a:xfrm>
          <a:custGeom>
            <a:avLst/>
            <a:gdLst/>
            <a:ahLst/>
            <a:cxnLst>
              <a:cxn ang="0">
                <a:pos x="0" y="431"/>
              </a:cxn>
              <a:cxn ang="0">
                <a:pos x="92" y="506"/>
              </a:cxn>
              <a:cxn ang="0">
                <a:pos x="154" y="525"/>
              </a:cxn>
              <a:cxn ang="0">
                <a:pos x="217" y="552"/>
              </a:cxn>
              <a:cxn ang="0">
                <a:pos x="250" y="638"/>
              </a:cxn>
              <a:cxn ang="0">
                <a:pos x="336" y="899"/>
              </a:cxn>
              <a:cxn ang="0">
                <a:pos x="399" y="1080"/>
              </a:cxn>
              <a:cxn ang="0">
                <a:pos x="423" y="1146"/>
              </a:cxn>
              <a:cxn ang="0">
                <a:pos x="456" y="1226"/>
              </a:cxn>
              <a:cxn ang="0">
                <a:pos x="504" y="1282"/>
              </a:cxn>
              <a:cxn ang="0">
                <a:pos x="551" y="1308"/>
              </a:cxn>
              <a:cxn ang="0">
                <a:pos x="598" y="1317"/>
              </a:cxn>
              <a:cxn ang="0">
                <a:pos x="642" y="1319"/>
              </a:cxn>
              <a:cxn ang="0">
                <a:pos x="710" y="1315"/>
              </a:cxn>
              <a:cxn ang="0">
                <a:pos x="795" y="1305"/>
              </a:cxn>
              <a:cxn ang="0">
                <a:pos x="879" y="1295"/>
              </a:cxn>
              <a:cxn ang="0">
                <a:pos x="941" y="1287"/>
              </a:cxn>
              <a:cxn ang="0">
                <a:pos x="969" y="1284"/>
              </a:cxn>
              <a:cxn ang="0">
                <a:pos x="1025" y="1265"/>
              </a:cxn>
              <a:cxn ang="0">
                <a:pos x="1111" y="1235"/>
              </a:cxn>
              <a:cxn ang="0">
                <a:pos x="1205" y="1202"/>
              </a:cxn>
              <a:cxn ang="0">
                <a:pos x="1284" y="1172"/>
              </a:cxn>
              <a:cxn ang="0">
                <a:pos x="1325" y="1153"/>
              </a:cxn>
              <a:cxn ang="0">
                <a:pos x="1372" y="1118"/>
              </a:cxn>
              <a:cxn ang="0">
                <a:pos x="1423" y="1076"/>
              </a:cxn>
              <a:cxn ang="0">
                <a:pos x="1448" y="930"/>
              </a:cxn>
              <a:cxn ang="0">
                <a:pos x="1427" y="482"/>
              </a:cxn>
              <a:cxn ang="0">
                <a:pos x="1414" y="344"/>
              </a:cxn>
              <a:cxn ang="0">
                <a:pos x="1391" y="227"/>
              </a:cxn>
              <a:cxn ang="0">
                <a:pos x="1376" y="145"/>
              </a:cxn>
              <a:cxn ang="0">
                <a:pos x="1362" y="102"/>
              </a:cxn>
              <a:cxn ang="0">
                <a:pos x="1333" y="55"/>
              </a:cxn>
              <a:cxn ang="0">
                <a:pos x="1303" y="33"/>
              </a:cxn>
              <a:cxn ang="0">
                <a:pos x="1268" y="24"/>
              </a:cxn>
              <a:cxn ang="0">
                <a:pos x="1218" y="14"/>
              </a:cxn>
              <a:cxn ang="0">
                <a:pos x="1162" y="6"/>
              </a:cxn>
              <a:cxn ang="0">
                <a:pos x="1111" y="1"/>
              </a:cxn>
              <a:cxn ang="0">
                <a:pos x="1072" y="1"/>
              </a:cxn>
              <a:cxn ang="0">
                <a:pos x="1023" y="9"/>
              </a:cxn>
              <a:cxn ang="0">
                <a:pos x="947" y="25"/>
              </a:cxn>
              <a:cxn ang="0">
                <a:pos x="861" y="46"/>
              </a:cxn>
              <a:cxn ang="0">
                <a:pos x="779" y="66"/>
              </a:cxn>
              <a:cxn ang="0">
                <a:pos x="717" y="82"/>
              </a:cxn>
              <a:cxn ang="0">
                <a:pos x="680" y="92"/>
              </a:cxn>
              <a:cxn ang="0">
                <a:pos x="633" y="106"/>
              </a:cxn>
              <a:cxn ang="0">
                <a:pos x="579" y="123"/>
              </a:cxn>
              <a:cxn ang="0">
                <a:pos x="520" y="144"/>
              </a:cxn>
              <a:cxn ang="0">
                <a:pos x="463" y="167"/>
              </a:cxn>
              <a:cxn ang="0">
                <a:pos x="397" y="200"/>
              </a:cxn>
              <a:cxn ang="0">
                <a:pos x="321" y="244"/>
              </a:cxn>
              <a:cxn ang="0">
                <a:pos x="270" y="278"/>
              </a:cxn>
              <a:cxn ang="0">
                <a:pos x="236" y="305"/>
              </a:cxn>
              <a:cxn ang="0">
                <a:pos x="202" y="323"/>
              </a:cxn>
              <a:cxn ang="0">
                <a:pos x="187" y="329"/>
              </a:cxn>
            </a:cxnLst>
            <a:rect l="0" t="0" r="r" b="b"/>
            <a:pathLst>
              <a:path w="1448" h="1320">
                <a:moveTo>
                  <a:pt x="187" y="329"/>
                </a:moveTo>
                <a:lnTo>
                  <a:pt x="66" y="372"/>
                </a:lnTo>
                <a:lnTo>
                  <a:pt x="0" y="431"/>
                </a:lnTo>
                <a:lnTo>
                  <a:pt x="1" y="465"/>
                </a:lnTo>
                <a:lnTo>
                  <a:pt x="86" y="503"/>
                </a:lnTo>
                <a:lnTo>
                  <a:pt x="92" y="506"/>
                </a:lnTo>
                <a:lnTo>
                  <a:pt x="107" y="510"/>
                </a:lnTo>
                <a:lnTo>
                  <a:pt x="129" y="517"/>
                </a:lnTo>
                <a:lnTo>
                  <a:pt x="154" y="525"/>
                </a:lnTo>
                <a:lnTo>
                  <a:pt x="179" y="535"/>
                </a:lnTo>
                <a:lnTo>
                  <a:pt x="201" y="544"/>
                </a:lnTo>
                <a:lnTo>
                  <a:pt x="217" y="552"/>
                </a:lnTo>
                <a:lnTo>
                  <a:pt x="224" y="558"/>
                </a:lnTo>
                <a:lnTo>
                  <a:pt x="232" y="582"/>
                </a:lnTo>
                <a:lnTo>
                  <a:pt x="250" y="638"/>
                </a:lnTo>
                <a:lnTo>
                  <a:pt x="276" y="717"/>
                </a:lnTo>
                <a:lnTo>
                  <a:pt x="305" y="807"/>
                </a:lnTo>
                <a:lnTo>
                  <a:pt x="336" y="899"/>
                </a:lnTo>
                <a:lnTo>
                  <a:pt x="364" y="982"/>
                </a:lnTo>
                <a:lnTo>
                  <a:pt x="385" y="1045"/>
                </a:lnTo>
                <a:lnTo>
                  <a:pt x="399" y="1080"/>
                </a:lnTo>
                <a:lnTo>
                  <a:pt x="407" y="1098"/>
                </a:lnTo>
                <a:lnTo>
                  <a:pt x="415" y="1121"/>
                </a:lnTo>
                <a:lnTo>
                  <a:pt x="423" y="1146"/>
                </a:lnTo>
                <a:lnTo>
                  <a:pt x="433" y="1173"/>
                </a:lnTo>
                <a:lnTo>
                  <a:pt x="444" y="1199"/>
                </a:lnTo>
                <a:lnTo>
                  <a:pt x="456" y="1226"/>
                </a:lnTo>
                <a:lnTo>
                  <a:pt x="471" y="1249"/>
                </a:lnTo>
                <a:lnTo>
                  <a:pt x="487" y="1267"/>
                </a:lnTo>
                <a:lnTo>
                  <a:pt x="504" y="1282"/>
                </a:lnTo>
                <a:lnTo>
                  <a:pt x="520" y="1293"/>
                </a:lnTo>
                <a:lnTo>
                  <a:pt x="536" y="1302"/>
                </a:lnTo>
                <a:lnTo>
                  <a:pt x="551" y="1308"/>
                </a:lnTo>
                <a:lnTo>
                  <a:pt x="567" y="1312"/>
                </a:lnTo>
                <a:lnTo>
                  <a:pt x="582" y="1316"/>
                </a:lnTo>
                <a:lnTo>
                  <a:pt x="598" y="1317"/>
                </a:lnTo>
                <a:lnTo>
                  <a:pt x="616" y="1319"/>
                </a:lnTo>
                <a:lnTo>
                  <a:pt x="627" y="1320"/>
                </a:lnTo>
                <a:lnTo>
                  <a:pt x="642" y="1319"/>
                </a:lnTo>
                <a:lnTo>
                  <a:pt x="662" y="1318"/>
                </a:lnTo>
                <a:lnTo>
                  <a:pt x="685" y="1317"/>
                </a:lnTo>
                <a:lnTo>
                  <a:pt x="710" y="1315"/>
                </a:lnTo>
                <a:lnTo>
                  <a:pt x="738" y="1311"/>
                </a:lnTo>
                <a:lnTo>
                  <a:pt x="767" y="1309"/>
                </a:lnTo>
                <a:lnTo>
                  <a:pt x="795" y="1305"/>
                </a:lnTo>
                <a:lnTo>
                  <a:pt x="824" y="1302"/>
                </a:lnTo>
                <a:lnTo>
                  <a:pt x="853" y="1299"/>
                </a:lnTo>
                <a:lnTo>
                  <a:pt x="879" y="1295"/>
                </a:lnTo>
                <a:lnTo>
                  <a:pt x="903" y="1293"/>
                </a:lnTo>
                <a:lnTo>
                  <a:pt x="923" y="1289"/>
                </a:lnTo>
                <a:lnTo>
                  <a:pt x="941" y="1287"/>
                </a:lnTo>
                <a:lnTo>
                  <a:pt x="953" y="1286"/>
                </a:lnTo>
                <a:lnTo>
                  <a:pt x="961" y="1285"/>
                </a:lnTo>
                <a:lnTo>
                  <a:pt x="969" y="1284"/>
                </a:lnTo>
                <a:lnTo>
                  <a:pt x="983" y="1279"/>
                </a:lnTo>
                <a:lnTo>
                  <a:pt x="1002" y="1273"/>
                </a:lnTo>
                <a:lnTo>
                  <a:pt x="1025" y="1265"/>
                </a:lnTo>
                <a:lnTo>
                  <a:pt x="1051" y="1256"/>
                </a:lnTo>
                <a:lnTo>
                  <a:pt x="1081" y="1247"/>
                </a:lnTo>
                <a:lnTo>
                  <a:pt x="1111" y="1235"/>
                </a:lnTo>
                <a:lnTo>
                  <a:pt x="1143" y="1224"/>
                </a:lnTo>
                <a:lnTo>
                  <a:pt x="1174" y="1213"/>
                </a:lnTo>
                <a:lnTo>
                  <a:pt x="1205" y="1202"/>
                </a:lnTo>
                <a:lnTo>
                  <a:pt x="1234" y="1190"/>
                </a:lnTo>
                <a:lnTo>
                  <a:pt x="1261" y="1180"/>
                </a:lnTo>
                <a:lnTo>
                  <a:pt x="1284" y="1172"/>
                </a:lnTo>
                <a:lnTo>
                  <a:pt x="1303" y="1164"/>
                </a:lnTo>
                <a:lnTo>
                  <a:pt x="1317" y="1158"/>
                </a:lnTo>
                <a:lnTo>
                  <a:pt x="1325" y="1153"/>
                </a:lnTo>
                <a:lnTo>
                  <a:pt x="1338" y="1145"/>
                </a:lnTo>
                <a:lnTo>
                  <a:pt x="1354" y="1133"/>
                </a:lnTo>
                <a:lnTo>
                  <a:pt x="1372" y="1118"/>
                </a:lnTo>
                <a:lnTo>
                  <a:pt x="1391" y="1103"/>
                </a:lnTo>
                <a:lnTo>
                  <a:pt x="1408" y="1089"/>
                </a:lnTo>
                <a:lnTo>
                  <a:pt x="1423" y="1076"/>
                </a:lnTo>
                <a:lnTo>
                  <a:pt x="1433" y="1068"/>
                </a:lnTo>
                <a:lnTo>
                  <a:pt x="1437" y="1065"/>
                </a:lnTo>
                <a:lnTo>
                  <a:pt x="1448" y="930"/>
                </a:lnTo>
                <a:lnTo>
                  <a:pt x="1445" y="848"/>
                </a:lnTo>
                <a:lnTo>
                  <a:pt x="1436" y="667"/>
                </a:lnTo>
                <a:lnTo>
                  <a:pt x="1427" y="482"/>
                </a:lnTo>
                <a:lnTo>
                  <a:pt x="1421" y="388"/>
                </a:lnTo>
                <a:lnTo>
                  <a:pt x="1418" y="372"/>
                </a:lnTo>
                <a:lnTo>
                  <a:pt x="1414" y="344"/>
                </a:lnTo>
                <a:lnTo>
                  <a:pt x="1407" y="309"/>
                </a:lnTo>
                <a:lnTo>
                  <a:pt x="1399" y="268"/>
                </a:lnTo>
                <a:lnTo>
                  <a:pt x="1391" y="227"/>
                </a:lnTo>
                <a:lnTo>
                  <a:pt x="1384" y="191"/>
                </a:lnTo>
                <a:lnTo>
                  <a:pt x="1378" y="162"/>
                </a:lnTo>
                <a:lnTo>
                  <a:pt x="1376" y="145"/>
                </a:lnTo>
                <a:lnTo>
                  <a:pt x="1374" y="134"/>
                </a:lnTo>
                <a:lnTo>
                  <a:pt x="1369" y="120"/>
                </a:lnTo>
                <a:lnTo>
                  <a:pt x="1362" y="102"/>
                </a:lnTo>
                <a:lnTo>
                  <a:pt x="1354" y="86"/>
                </a:lnTo>
                <a:lnTo>
                  <a:pt x="1344" y="70"/>
                </a:lnTo>
                <a:lnTo>
                  <a:pt x="1333" y="55"/>
                </a:lnTo>
                <a:lnTo>
                  <a:pt x="1322" y="44"/>
                </a:lnTo>
                <a:lnTo>
                  <a:pt x="1310" y="36"/>
                </a:lnTo>
                <a:lnTo>
                  <a:pt x="1303" y="33"/>
                </a:lnTo>
                <a:lnTo>
                  <a:pt x="1293" y="30"/>
                </a:lnTo>
                <a:lnTo>
                  <a:pt x="1281" y="26"/>
                </a:lnTo>
                <a:lnTo>
                  <a:pt x="1268" y="24"/>
                </a:lnTo>
                <a:lnTo>
                  <a:pt x="1253" y="21"/>
                </a:lnTo>
                <a:lnTo>
                  <a:pt x="1235" y="17"/>
                </a:lnTo>
                <a:lnTo>
                  <a:pt x="1218" y="14"/>
                </a:lnTo>
                <a:lnTo>
                  <a:pt x="1200" y="11"/>
                </a:lnTo>
                <a:lnTo>
                  <a:pt x="1180" y="8"/>
                </a:lnTo>
                <a:lnTo>
                  <a:pt x="1162" y="6"/>
                </a:lnTo>
                <a:lnTo>
                  <a:pt x="1144" y="3"/>
                </a:lnTo>
                <a:lnTo>
                  <a:pt x="1127" y="2"/>
                </a:lnTo>
                <a:lnTo>
                  <a:pt x="1111" y="1"/>
                </a:lnTo>
                <a:lnTo>
                  <a:pt x="1096" y="0"/>
                </a:lnTo>
                <a:lnTo>
                  <a:pt x="1082" y="0"/>
                </a:lnTo>
                <a:lnTo>
                  <a:pt x="1072" y="1"/>
                </a:lnTo>
                <a:lnTo>
                  <a:pt x="1060" y="2"/>
                </a:lnTo>
                <a:lnTo>
                  <a:pt x="1043" y="6"/>
                </a:lnTo>
                <a:lnTo>
                  <a:pt x="1023" y="9"/>
                </a:lnTo>
                <a:lnTo>
                  <a:pt x="1000" y="14"/>
                </a:lnTo>
                <a:lnTo>
                  <a:pt x="975" y="19"/>
                </a:lnTo>
                <a:lnTo>
                  <a:pt x="947" y="25"/>
                </a:lnTo>
                <a:lnTo>
                  <a:pt x="920" y="32"/>
                </a:lnTo>
                <a:lnTo>
                  <a:pt x="890" y="39"/>
                </a:lnTo>
                <a:lnTo>
                  <a:pt x="861" y="46"/>
                </a:lnTo>
                <a:lnTo>
                  <a:pt x="832" y="53"/>
                </a:lnTo>
                <a:lnTo>
                  <a:pt x="805" y="60"/>
                </a:lnTo>
                <a:lnTo>
                  <a:pt x="779" y="66"/>
                </a:lnTo>
                <a:lnTo>
                  <a:pt x="755" y="71"/>
                </a:lnTo>
                <a:lnTo>
                  <a:pt x="734" y="77"/>
                </a:lnTo>
                <a:lnTo>
                  <a:pt x="717" y="82"/>
                </a:lnTo>
                <a:lnTo>
                  <a:pt x="704" y="85"/>
                </a:lnTo>
                <a:lnTo>
                  <a:pt x="693" y="89"/>
                </a:lnTo>
                <a:lnTo>
                  <a:pt x="680" y="92"/>
                </a:lnTo>
                <a:lnTo>
                  <a:pt x="665" y="97"/>
                </a:lnTo>
                <a:lnTo>
                  <a:pt x="650" y="101"/>
                </a:lnTo>
                <a:lnTo>
                  <a:pt x="633" y="106"/>
                </a:lnTo>
                <a:lnTo>
                  <a:pt x="616" y="112"/>
                </a:lnTo>
                <a:lnTo>
                  <a:pt x="597" y="117"/>
                </a:lnTo>
                <a:lnTo>
                  <a:pt x="579" y="123"/>
                </a:lnTo>
                <a:lnTo>
                  <a:pt x="559" y="130"/>
                </a:lnTo>
                <a:lnTo>
                  <a:pt x="540" y="136"/>
                </a:lnTo>
                <a:lnTo>
                  <a:pt x="520" y="144"/>
                </a:lnTo>
                <a:lnTo>
                  <a:pt x="501" y="151"/>
                </a:lnTo>
                <a:lnTo>
                  <a:pt x="482" y="159"/>
                </a:lnTo>
                <a:lnTo>
                  <a:pt x="463" y="167"/>
                </a:lnTo>
                <a:lnTo>
                  <a:pt x="445" y="175"/>
                </a:lnTo>
                <a:lnTo>
                  <a:pt x="428" y="184"/>
                </a:lnTo>
                <a:lnTo>
                  <a:pt x="397" y="200"/>
                </a:lnTo>
                <a:lnTo>
                  <a:pt x="368" y="217"/>
                </a:lnTo>
                <a:lnTo>
                  <a:pt x="344" y="230"/>
                </a:lnTo>
                <a:lnTo>
                  <a:pt x="321" y="244"/>
                </a:lnTo>
                <a:lnTo>
                  <a:pt x="301" y="256"/>
                </a:lnTo>
                <a:lnTo>
                  <a:pt x="285" y="267"/>
                </a:lnTo>
                <a:lnTo>
                  <a:pt x="270" y="278"/>
                </a:lnTo>
                <a:lnTo>
                  <a:pt x="259" y="288"/>
                </a:lnTo>
                <a:lnTo>
                  <a:pt x="247" y="297"/>
                </a:lnTo>
                <a:lnTo>
                  <a:pt x="236" y="305"/>
                </a:lnTo>
                <a:lnTo>
                  <a:pt x="224" y="312"/>
                </a:lnTo>
                <a:lnTo>
                  <a:pt x="213" y="318"/>
                </a:lnTo>
                <a:lnTo>
                  <a:pt x="202" y="323"/>
                </a:lnTo>
                <a:lnTo>
                  <a:pt x="194" y="326"/>
                </a:lnTo>
                <a:lnTo>
                  <a:pt x="190" y="328"/>
                </a:lnTo>
                <a:lnTo>
                  <a:pt x="187" y="329"/>
                </a:ln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5" name="Freeform 94">
            <a:extLst>
              <a:ext uri="{FF2B5EF4-FFF2-40B4-BE49-F238E27FC236}">
                <a16:creationId xmlns:a16="http://schemas.microsoft.com/office/drawing/2014/main" id="{00000000-0008-0000-0000-00005F000000}"/>
              </a:ext>
            </a:extLst>
          </xdr:cNvPr>
          <xdr:cNvSpPr>
            <a:spLocks/>
          </xdr:cNvSpPr>
        </xdr:nvSpPr>
        <xdr:spPr bwMode="auto">
          <a:xfrm rot="840000">
            <a:off x="6201339" y="994448"/>
            <a:ext cx="327025" cy="771525"/>
          </a:xfrm>
          <a:custGeom>
            <a:avLst/>
            <a:gdLst/>
            <a:ahLst/>
            <a:cxnLst>
              <a:cxn ang="0">
                <a:pos x="125" y="75"/>
              </a:cxn>
              <a:cxn ang="0">
                <a:pos x="144" y="67"/>
              </a:cxn>
              <a:cxn ang="0">
                <a:pos x="188" y="46"/>
              </a:cxn>
              <a:cxn ang="0">
                <a:pos x="245" y="24"/>
              </a:cxn>
              <a:cxn ang="0">
                <a:pos x="300" y="8"/>
              </a:cxn>
              <a:cxn ang="0">
                <a:pos x="336" y="1"/>
              </a:cxn>
              <a:cxn ang="0">
                <a:pos x="352" y="0"/>
              </a:cxn>
              <a:cxn ang="0">
                <a:pos x="359" y="6"/>
              </a:cxn>
              <a:cxn ang="0">
                <a:pos x="368" y="16"/>
              </a:cxn>
              <a:cxn ang="0">
                <a:pos x="387" y="32"/>
              </a:cxn>
              <a:cxn ang="0">
                <a:pos x="398" y="60"/>
              </a:cxn>
              <a:cxn ang="0">
                <a:pos x="405" y="294"/>
              </a:cxn>
              <a:cxn ang="0">
                <a:pos x="410" y="532"/>
              </a:cxn>
              <a:cxn ang="0">
                <a:pos x="405" y="636"/>
              </a:cxn>
              <a:cxn ang="0">
                <a:pos x="386" y="727"/>
              </a:cxn>
              <a:cxn ang="0">
                <a:pos x="367" y="749"/>
              </a:cxn>
              <a:cxn ang="0">
                <a:pos x="337" y="778"/>
              </a:cxn>
              <a:cxn ang="0">
                <a:pos x="303" y="810"/>
              </a:cxn>
              <a:cxn ang="0">
                <a:pos x="272" y="842"/>
              </a:cxn>
              <a:cxn ang="0">
                <a:pos x="253" y="860"/>
              </a:cxn>
              <a:cxn ang="0">
                <a:pos x="227" y="881"/>
              </a:cxn>
              <a:cxn ang="0">
                <a:pos x="196" y="902"/>
              </a:cxn>
              <a:cxn ang="0">
                <a:pos x="165" y="923"/>
              </a:cxn>
              <a:cxn ang="0">
                <a:pos x="133" y="943"/>
              </a:cxn>
              <a:cxn ang="0">
                <a:pos x="108" y="959"/>
              </a:cxn>
              <a:cxn ang="0">
                <a:pos x="91" y="970"/>
              </a:cxn>
              <a:cxn ang="0">
                <a:pos x="84" y="974"/>
              </a:cxn>
              <a:cxn ang="0">
                <a:pos x="209" y="746"/>
              </a:cxn>
              <a:cxn ang="0">
                <a:pos x="289" y="619"/>
              </a:cxn>
              <a:cxn ang="0">
                <a:pos x="307" y="534"/>
              </a:cxn>
              <a:cxn ang="0">
                <a:pos x="315" y="446"/>
              </a:cxn>
              <a:cxn ang="0">
                <a:pos x="305" y="252"/>
              </a:cxn>
              <a:cxn ang="0">
                <a:pos x="287" y="183"/>
              </a:cxn>
              <a:cxn ang="0">
                <a:pos x="108" y="286"/>
              </a:cxn>
              <a:cxn ang="0">
                <a:pos x="41" y="441"/>
              </a:cxn>
            </a:cxnLst>
            <a:rect l="0" t="0" r="r" b="b"/>
            <a:pathLst>
              <a:path w="411" h="974">
                <a:moveTo>
                  <a:pt x="0" y="180"/>
                </a:moveTo>
                <a:lnTo>
                  <a:pt x="125" y="75"/>
                </a:lnTo>
                <a:lnTo>
                  <a:pt x="130" y="73"/>
                </a:lnTo>
                <a:lnTo>
                  <a:pt x="144" y="67"/>
                </a:lnTo>
                <a:lnTo>
                  <a:pt x="163" y="58"/>
                </a:lnTo>
                <a:lnTo>
                  <a:pt x="188" y="46"/>
                </a:lnTo>
                <a:lnTo>
                  <a:pt x="215" y="36"/>
                </a:lnTo>
                <a:lnTo>
                  <a:pt x="245" y="24"/>
                </a:lnTo>
                <a:lnTo>
                  <a:pt x="274" y="15"/>
                </a:lnTo>
                <a:lnTo>
                  <a:pt x="300" y="8"/>
                </a:lnTo>
                <a:lnTo>
                  <a:pt x="322" y="4"/>
                </a:lnTo>
                <a:lnTo>
                  <a:pt x="336" y="1"/>
                </a:lnTo>
                <a:lnTo>
                  <a:pt x="346" y="0"/>
                </a:lnTo>
                <a:lnTo>
                  <a:pt x="352" y="0"/>
                </a:lnTo>
                <a:lnTo>
                  <a:pt x="357" y="2"/>
                </a:lnTo>
                <a:lnTo>
                  <a:pt x="359" y="6"/>
                </a:lnTo>
                <a:lnTo>
                  <a:pt x="363" y="10"/>
                </a:lnTo>
                <a:lnTo>
                  <a:pt x="368" y="16"/>
                </a:lnTo>
                <a:lnTo>
                  <a:pt x="379" y="25"/>
                </a:lnTo>
                <a:lnTo>
                  <a:pt x="387" y="32"/>
                </a:lnTo>
                <a:lnTo>
                  <a:pt x="393" y="42"/>
                </a:lnTo>
                <a:lnTo>
                  <a:pt x="398" y="60"/>
                </a:lnTo>
                <a:lnTo>
                  <a:pt x="403" y="143"/>
                </a:lnTo>
                <a:lnTo>
                  <a:pt x="405" y="294"/>
                </a:lnTo>
                <a:lnTo>
                  <a:pt x="406" y="447"/>
                </a:lnTo>
                <a:lnTo>
                  <a:pt x="410" y="532"/>
                </a:lnTo>
                <a:lnTo>
                  <a:pt x="411" y="575"/>
                </a:lnTo>
                <a:lnTo>
                  <a:pt x="405" y="636"/>
                </a:lnTo>
                <a:lnTo>
                  <a:pt x="395" y="693"/>
                </a:lnTo>
                <a:lnTo>
                  <a:pt x="386" y="727"/>
                </a:lnTo>
                <a:lnTo>
                  <a:pt x="379" y="736"/>
                </a:lnTo>
                <a:lnTo>
                  <a:pt x="367" y="749"/>
                </a:lnTo>
                <a:lnTo>
                  <a:pt x="353" y="763"/>
                </a:lnTo>
                <a:lnTo>
                  <a:pt x="337" y="778"/>
                </a:lnTo>
                <a:lnTo>
                  <a:pt x="320" y="794"/>
                </a:lnTo>
                <a:lnTo>
                  <a:pt x="303" y="810"/>
                </a:lnTo>
                <a:lnTo>
                  <a:pt x="287" y="826"/>
                </a:lnTo>
                <a:lnTo>
                  <a:pt x="272" y="842"/>
                </a:lnTo>
                <a:lnTo>
                  <a:pt x="264" y="851"/>
                </a:lnTo>
                <a:lnTo>
                  <a:pt x="253" y="860"/>
                </a:lnTo>
                <a:lnTo>
                  <a:pt x="241" y="870"/>
                </a:lnTo>
                <a:lnTo>
                  <a:pt x="227" y="881"/>
                </a:lnTo>
                <a:lnTo>
                  <a:pt x="212" y="891"/>
                </a:lnTo>
                <a:lnTo>
                  <a:pt x="196" y="902"/>
                </a:lnTo>
                <a:lnTo>
                  <a:pt x="179" y="913"/>
                </a:lnTo>
                <a:lnTo>
                  <a:pt x="165" y="923"/>
                </a:lnTo>
                <a:lnTo>
                  <a:pt x="148" y="934"/>
                </a:lnTo>
                <a:lnTo>
                  <a:pt x="133" y="943"/>
                </a:lnTo>
                <a:lnTo>
                  <a:pt x="120" y="952"/>
                </a:lnTo>
                <a:lnTo>
                  <a:pt x="108" y="959"/>
                </a:lnTo>
                <a:lnTo>
                  <a:pt x="98" y="966"/>
                </a:lnTo>
                <a:lnTo>
                  <a:pt x="91" y="970"/>
                </a:lnTo>
                <a:lnTo>
                  <a:pt x="85" y="973"/>
                </a:lnTo>
                <a:lnTo>
                  <a:pt x="84" y="974"/>
                </a:lnTo>
                <a:lnTo>
                  <a:pt x="69" y="841"/>
                </a:lnTo>
                <a:lnTo>
                  <a:pt x="209" y="746"/>
                </a:lnTo>
                <a:lnTo>
                  <a:pt x="285" y="636"/>
                </a:lnTo>
                <a:lnTo>
                  <a:pt x="289" y="619"/>
                </a:lnTo>
                <a:lnTo>
                  <a:pt x="297" y="577"/>
                </a:lnTo>
                <a:lnTo>
                  <a:pt x="307" y="534"/>
                </a:lnTo>
                <a:lnTo>
                  <a:pt x="314" y="503"/>
                </a:lnTo>
                <a:lnTo>
                  <a:pt x="315" y="446"/>
                </a:lnTo>
                <a:lnTo>
                  <a:pt x="311" y="347"/>
                </a:lnTo>
                <a:lnTo>
                  <a:pt x="305" y="252"/>
                </a:lnTo>
                <a:lnTo>
                  <a:pt x="303" y="210"/>
                </a:lnTo>
                <a:lnTo>
                  <a:pt x="287" y="183"/>
                </a:lnTo>
                <a:lnTo>
                  <a:pt x="243" y="201"/>
                </a:lnTo>
                <a:lnTo>
                  <a:pt x="108" y="286"/>
                </a:lnTo>
                <a:lnTo>
                  <a:pt x="105" y="367"/>
                </a:lnTo>
                <a:lnTo>
                  <a:pt x="41" y="441"/>
                </a:lnTo>
                <a:lnTo>
                  <a:pt x="0" y="180"/>
                </a:ln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6" name="Freeform 95">
            <a:extLst>
              <a:ext uri="{FF2B5EF4-FFF2-40B4-BE49-F238E27FC236}">
                <a16:creationId xmlns:a16="http://schemas.microsoft.com/office/drawing/2014/main" id="{00000000-0008-0000-0000-000060000000}"/>
              </a:ext>
            </a:extLst>
          </xdr:cNvPr>
          <xdr:cNvSpPr>
            <a:spLocks/>
          </xdr:cNvSpPr>
        </xdr:nvSpPr>
        <xdr:spPr bwMode="auto">
          <a:xfrm rot="840000">
            <a:off x="5193016" y="842018"/>
            <a:ext cx="1068388" cy="344488"/>
          </a:xfrm>
          <a:custGeom>
            <a:avLst/>
            <a:gdLst/>
            <a:ahLst/>
            <a:cxnLst>
              <a:cxn ang="0">
                <a:pos x="90" y="408"/>
              </a:cxn>
              <a:cxn ang="0">
                <a:pos x="124" y="380"/>
              </a:cxn>
              <a:cxn ang="0">
                <a:pos x="188" y="351"/>
              </a:cxn>
              <a:cxn ang="0">
                <a:pos x="240" y="331"/>
              </a:cxn>
              <a:cxn ang="0">
                <a:pos x="316" y="301"/>
              </a:cxn>
              <a:cxn ang="0">
                <a:pos x="348" y="290"/>
              </a:cxn>
              <a:cxn ang="0">
                <a:pos x="381" y="276"/>
              </a:cxn>
              <a:cxn ang="0">
                <a:pos x="433" y="253"/>
              </a:cxn>
              <a:cxn ang="0">
                <a:pos x="488" y="230"/>
              </a:cxn>
              <a:cxn ang="0">
                <a:pos x="533" y="210"/>
              </a:cxn>
              <a:cxn ang="0">
                <a:pos x="552" y="202"/>
              </a:cxn>
              <a:cxn ang="0">
                <a:pos x="962" y="93"/>
              </a:cxn>
              <a:cxn ang="0">
                <a:pos x="1025" y="82"/>
              </a:cxn>
              <a:cxn ang="0">
                <a:pos x="1094" y="74"/>
              </a:cxn>
              <a:cxn ang="0">
                <a:pos x="1126" y="79"/>
              </a:cxn>
              <a:cxn ang="0">
                <a:pos x="1182" y="87"/>
              </a:cxn>
              <a:cxn ang="0">
                <a:pos x="1224" y="94"/>
              </a:cxn>
              <a:cxn ang="0">
                <a:pos x="1270" y="88"/>
              </a:cxn>
              <a:cxn ang="0">
                <a:pos x="1329" y="74"/>
              </a:cxn>
              <a:cxn ang="0">
                <a:pos x="1342" y="67"/>
              </a:cxn>
              <a:cxn ang="0">
                <a:pos x="1297" y="44"/>
              </a:cxn>
              <a:cxn ang="0">
                <a:pos x="1237" y="14"/>
              </a:cxn>
              <a:cxn ang="0">
                <a:pos x="1202" y="2"/>
              </a:cxn>
              <a:cxn ang="0">
                <a:pos x="1156" y="0"/>
              </a:cxn>
              <a:cxn ang="0">
                <a:pos x="1098" y="4"/>
              </a:cxn>
              <a:cxn ang="0">
                <a:pos x="1039" y="8"/>
              </a:cxn>
              <a:cxn ang="0">
                <a:pos x="990" y="14"/>
              </a:cxn>
              <a:cxn ang="0">
                <a:pos x="960" y="17"/>
              </a:cxn>
              <a:cxn ang="0">
                <a:pos x="910" y="25"/>
              </a:cxn>
              <a:cxn ang="0">
                <a:pos x="840" y="40"/>
              </a:cxn>
              <a:cxn ang="0">
                <a:pos x="765" y="57"/>
              </a:cxn>
              <a:cxn ang="0">
                <a:pos x="700" y="73"/>
              </a:cxn>
              <a:cxn ang="0">
                <a:pos x="663" y="82"/>
              </a:cxn>
              <a:cxn ang="0">
                <a:pos x="635" y="93"/>
              </a:cxn>
              <a:cxn ang="0">
                <a:pos x="591" y="110"/>
              </a:cxn>
              <a:cxn ang="0">
                <a:pos x="541" y="131"/>
              </a:cxn>
              <a:cxn ang="0">
                <a:pos x="498" y="150"/>
              </a:cxn>
              <a:cxn ang="0">
                <a:pos x="468" y="165"/>
              </a:cxn>
              <a:cxn ang="0">
                <a:pos x="436" y="184"/>
              </a:cxn>
              <a:cxn ang="0">
                <a:pos x="373" y="212"/>
              </a:cxn>
              <a:cxn ang="0">
                <a:pos x="324" y="238"/>
              </a:cxn>
              <a:cxn ang="0">
                <a:pos x="274" y="268"/>
              </a:cxn>
              <a:cxn ang="0">
                <a:pos x="215" y="303"/>
              </a:cxn>
              <a:cxn ang="0">
                <a:pos x="195" y="314"/>
              </a:cxn>
              <a:cxn ang="0">
                <a:pos x="151" y="329"/>
              </a:cxn>
              <a:cxn ang="0">
                <a:pos x="100" y="350"/>
              </a:cxn>
              <a:cxn ang="0">
                <a:pos x="71" y="373"/>
              </a:cxn>
              <a:cxn ang="0">
                <a:pos x="25" y="412"/>
              </a:cxn>
              <a:cxn ang="0">
                <a:pos x="0" y="434"/>
              </a:cxn>
            </a:cxnLst>
            <a:rect l="0" t="0" r="r" b="b"/>
            <a:pathLst>
              <a:path w="1345" h="434">
                <a:moveTo>
                  <a:pt x="83" y="415"/>
                </a:moveTo>
                <a:lnTo>
                  <a:pt x="84" y="413"/>
                </a:lnTo>
                <a:lnTo>
                  <a:pt x="90" y="408"/>
                </a:lnTo>
                <a:lnTo>
                  <a:pt x="98" y="400"/>
                </a:lnTo>
                <a:lnTo>
                  <a:pt x="109" y="390"/>
                </a:lnTo>
                <a:lnTo>
                  <a:pt x="124" y="380"/>
                </a:lnTo>
                <a:lnTo>
                  <a:pt x="142" y="369"/>
                </a:lnTo>
                <a:lnTo>
                  <a:pt x="164" y="359"/>
                </a:lnTo>
                <a:lnTo>
                  <a:pt x="188" y="351"/>
                </a:lnTo>
                <a:lnTo>
                  <a:pt x="198" y="347"/>
                </a:lnTo>
                <a:lnTo>
                  <a:pt x="215" y="340"/>
                </a:lnTo>
                <a:lnTo>
                  <a:pt x="240" y="331"/>
                </a:lnTo>
                <a:lnTo>
                  <a:pt x="266" y="321"/>
                </a:lnTo>
                <a:lnTo>
                  <a:pt x="291" y="310"/>
                </a:lnTo>
                <a:lnTo>
                  <a:pt x="316" y="301"/>
                </a:lnTo>
                <a:lnTo>
                  <a:pt x="333" y="294"/>
                </a:lnTo>
                <a:lnTo>
                  <a:pt x="343" y="291"/>
                </a:lnTo>
                <a:lnTo>
                  <a:pt x="348" y="290"/>
                </a:lnTo>
                <a:lnTo>
                  <a:pt x="356" y="286"/>
                </a:lnTo>
                <a:lnTo>
                  <a:pt x="366" y="282"/>
                </a:lnTo>
                <a:lnTo>
                  <a:pt x="381" y="276"/>
                </a:lnTo>
                <a:lnTo>
                  <a:pt x="396" y="269"/>
                </a:lnTo>
                <a:lnTo>
                  <a:pt x="415" y="261"/>
                </a:lnTo>
                <a:lnTo>
                  <a:pt x="433" y="253"/>
                </a:lnTo>
                <a:lnTo>
                  <a:pt x="451" y="245"/>
                </a:lnTo>
                <a:lnTo>
                  <a:pt x="471" y="237"/>
                </a:lnTo>
                <a:lnTo>
                  <a:pt x="488" y="230"/>
                </a:lnTo>
                <a:lnTo>
                  <a:pt x="506" y="222"/>
                </a:lnTo>
                <a:lnTo>
                  <a:pt x="521" y="216"/>
                </a:lnTo>
                <a:lnTo>
                  <a:pt x="533" y="210"/>
                </a:lnTo>
                <a:lnTo>
                  <a:pt x="544" y="206"/>
                </a:lnTo>
                <a:lnTo>
                  <a:pt x="549" y="203"/>
                </a:lnTo>
                <a:lnTo>
                  <a:pt x="552" y="202"/>
                </a:lnTo>
                <a:lnTo>
                  <a:pt x="760" y="144"/>
                </a:lnTo>
                <a:lnTo>
                  <a:pt x="956" y="94"/>
                </a:lnTo>
                <a:lnTo>
                  <a:pt x="962" y="93"/>
                </a:lnTo>
                <a:lnTo>
                  <a:pt x="977" y="90"/>
                </a:lnTo>
                <a:lnTo>
                  <a:pt x="1000" y="87"/>
                </a:lnTo>
                <a:lnTo>
                  <a:pt x="1025" y="82"/>
                </a:lnTo>
                <a:lnTo>
                  <a:pt x="1051" y="79"/>
                </a:lnTo>
                <a:lnTo>
                  <a:pt x="1076" y="75"/>
                </a:lnTo>
                <a:lnTo>
                  <a:pt x="1094" y="74"/>
                </a:lnTo>
                <a:lnTo>
                  <a:pt x="1104" y="74"/>
                </a:lnTo>
                <a:lnTo>
                  <a:pt x="1114" y="76"/>
                </a:lnTo>
                <a:lnTo>
                  <a:pt x="1126" y="79"/>
                </a:lnTo>
                <a:lnTo>
                  <a:pt x="1144" y="81"/>
                </a:lnTo>
                <a:lnTo>
                  <a:pt x="1163" y="85"/>
                </a:lnTo>
                <a:lnTo>
                  <a:pt x="1182" y="87"/>
                </a:lnTo>
                <a:lnTo>
                  <a:pt x="1200" y="90"/>
                </a:lnTo>
                <a:lnTo>
                  <a:pt x="1214" y="93"/>
                </a:lnTo>
                <a:lnTo>
                  <a:pt x="1224" y="94"/>
                </a:lnTo>
                <a:lnTo>
                  <a:pt x="1235" y="94"/>
                </a:lnTo>
                <a:lnTo>
                  <a:pt x="1251" y="91"/>
                </a:lnTo>
                <a:lnTo>
                  <a:pt x="1270" y="88"/>
                </a:lnTo>
                <a:lnTo>
                  <a:pt x="1292" y="83"/>
                </a:lnTo>
                <a:lnTo>
                  <a:pt x="1312" y="78"/>
                </a:lnTo>
                <a:lnTo>
                  <a:pt x="1329" y="74"/>
                </a:lnTo>
                <a:lnTo>
                  <a:pt x="1341" y="71"/>
                </a:lnTo>
                <a:lnTo>
                  <a:pt x="1345" y="70"/>
                </a:lnTo>
                <a:lnTo>
                  <a:pt x="1342" y="67"/>
                </a:lnTo>
                <a:lnTo>
                  <a:pt x="1331" y="63"/>
                </a:lnTo>
                <a:lnTo>
                  <a:pt x="1315" y="55"/>
                </a:lnTo>
                <a:lnTo>
                  <a:pt x="1297" y="44"/>
                </a:lnTo>
                <a:lnTo>
                  <a:pt x="1276" y="34"/>
                </a:lnTo>
                <a:lnTo>
                  <a:pt x="1256" y="23"/>
                </a:lnTo>
                <a:lnTo>
                  <a:pt x="1237" y="14"/>
                </a:lnTo>
                <a:lnTo>
                  <a:pt x="1222" y="6"/>
                </a:lnTo>
                <a:lnTo>
                  <a:pt x="1214" y="4"/>
                </a:lnTo>
                <a:lnTo>
                  <a:pt x="1202" y="2"/>
                </a:lnTo>
                <a:lnTo>
                  <a:pt x="1190" y="0"/>
                </a:lnTo>
                <a:lnTo>
                  <a:pt x="1174" y="0"/>
                </a:lnTo>
                <a:lnTo>
                  <a:pt x="1156" y="0"/>
                </a:lnTo>
                <a:lnTo>
                  <a:pt x="1137" y="2"/>
                </a:lnTo>
                <a:lnTo>
                  <a:pt x="1117" y="3"/>
                </a:lnTo>
                <a:lnTo>
                  <a:pt x="1098" y="4"/>
                </a:lnTo>
                <a:lnTo>
                  <a:pt x="1078" y="5"/>
                </a:lnTo>
                <a:lnTo>
                  <a:pt x="1057" y="7"/>
                </a:lnTo>
                <a:lnTo>
                  <a:pt x="1039" y="8"/>
                </a:lnTo>
                <a:lnTo>
                  <a:pt x="1020" y="11"/>
                </a:lnTo>
                <a:lnTo>
                  <a:pt x="1004" y="12"/>
                </a:lnTo>
                <a:lnTo>
                  <a:pt x="990" y="14"/>
                </a:lnTo>
                <a:lnTo>
                  <a:pt x="979" y="14"/>
                </a:lnTo>
                <a:lnTo>
                  <a:pt x="970" y="15"/>
                </a:lnTo>
                <a:lnTo>
                  <a:pt x="960" y="17"/>
                </a:lnTo>
                <a:lnTo>
                  <a:pt x="947" y="18"/>
                </a:lnTo>
                <a:lnTo>
                  <a:pt x="929" y="21"/>
                </a:lnTo>
                <a:lnTo>
                  <a:pt x="910" y="25"/>
                </a:lnTo>
                <a:lnTo>
                  <a:pt x="888" y="29"/>
                </a:lnTo>
                <a:lnTo>
                  <a:pt x="865" y="35"/>
                </a:lnTo>
                <a:lnTo>
                  <a:pt x="840" y="40"/>
                </a:lnTo>
                <a:lnTo>
                  <a:pt x="814" y="45"/>
                </a:lnTo>
                <a:lnTo>
                  <a:pt x="789" y="51"/>
                </a:lnTo>
                <a:lnTo>
                  <a:pt x="765" y="57"/>
                </a:lnTo>
                <a:lnTo>
                  <a:pt x="742" y="63"/>
                </a:lnTo>
                <a:lnTo>
                  <a:pt x="720" y="68"/>
                </a:lnTo>
                <a:lnTo>
                  <a:pt x="700" y="73"/>
                </a:lnTo>
                <a:lnTo>
                  <a:pt x="684" y="76"/>
                </a:lnTo>
                <a:lnTo>
                  <a:pt x="671" y="80"/>
                </a:lnTo>
                <a:lnTo>
                  <a:pt x="663" y="82"/>
                </a:lnTo>
                <a:lnTo>
                  <a:pt x="656" y="85"/>
                </a:lnTo>
                <a:lnTo>
                  <a:pt x="646" y="88"/>
                </a:lnTo>
                <a:lnTo>
                  <a:pt x="635" y="93"/>
                </a:lnTo>
                <a:lnTo>
                  <a:pt x="621" y="97"/>
                </a:lnTo>
                <a:lnTo>
                  <a:pt x="606" y="104"/>
                </a:lnTo>
                <a:lnTo>
                  <a:pt x="591" y="110"/>
                </a:lnTo>
                <a:lnTo>
                  <a:pt x="575" y="117"/>
                </a:lnTo>
                <a:lnTo>
                  <a:pt x="559" y="124"/>
                </a:lnTo>
                <a:lnTo>
                  <a:pt x="541" y="131"/>
                </a:lnTo>
                <a:lnTo>
                  <a:pt x="526" y="138"/>
                </a:lnTo>
                <a:lnTo>
                  <a:pt x="511" y="144"/>
                </a:lnTo>
                <a:lnTo>
                  <a:pt x="498" y="150"/>
                </a:lnTo>
                <a:lnTo>
                  <a:pt x="486" y="156"/>
                </a:lnTo>
                <a:lnTo>
                  <a:pt x="476" y="162"/>
                </a:lnTo>
                <a:lnTo>
                  <a:pt x="468" y="165"/>
                </a:lnTo>
                <a:lnTo>
                  <a:pt x="463" y="169"/>
                </a:lnTo>
                <a:lnTo>
                  <a:pt x="453" y="174"/>
                </a:lnTo>
                <a:lnTo>
                  <a:pt x="436" y="184"/>
                </a:lnTo>
                <a:lnTo>
                  <a:pt x="417" y="193"/>
                </a:lnTo>
                <a:lnTo>
                  <a:pt x="395" y="203"/>
                </a:lnTo>
                <a:lnTo>
                  <a:pt x="373" y="212"/>
                </a:lnTo>
                <a:lnTo>
                  <a:pt x="352" y="223"/>
                </a:lnTo>
                <a:lnTo>
                  <a:pt x="335" y="231"/>
                </a:lnTo>
                <a:lnTo>
                  <a:pt x="324" y="238"/>
                </a:lnTo>
                <a:lnTo>
                  <a:pt x="312" y="246"/>
                </a:lnTo>
                <a:lnTo>
                  <a:pt x="295" y="256"/>
                </a:lnTo>
                <a:lnTo>
                  <a:pt x="274" y="268"/>
                </a:lnTo>
                <a:lnTo>
                  <a:pt x="253" y="280"/>
                </a:lnTo>
                <a:lnTo>
                  <a:pt x="233" y="293"/>
                </a:lnTo>
                <a:lnTo>
                  <a:pt x="215" y="303"/>
                </a:lnTo>
                <a:lnTo>
                  <a:pt x="204" y="310"/>
                </a:lnTo>
                <a:lnTo>
                  <a:pt x="199" y="313"/>
                </a:lnTo>
                <a:lnTo>
                  <a:pt x="195" y="314"/>
                </a:lnTo>
                <a:lnTo>
                  <a:pt x="184" y="317"/>
                </a:lnTo>
                <a:lnTo>
                  <a:pt x="169" y="323"/>
                </a:lnTo>
                <a:lnTo>
                  <a:pt x="151" y="329"/>
                </a:lnTo>
                <a:lnTo>
                  <a:pt x="132" y="336"/>
                </a:lnTo>
                <a:lnTo>
                  <a:pt x="115" y="344"/>
                </a:lnTo>
                <a:lnTo>
                  <a:pt x="100" y="350"/>
                </a:lnTo>
                <a:lnTo>
                  <a:pt x="92" y="355"/>
                </a:lnTo>
                <a:lnTo>
                  <a:pt x="84" y="362"/>
                </a:lnTo>
                <a:lnTo>
                  <a:pt x="71" y="373"/>
                </a:lnTo>
                <a:lnTo>
                  <a:pt x="56" y="385"/>
                </a:lnTo>
                <a:lnTo>
                  <a:pt x="41" y="399"/>
                </a:lnTo>
                <a:lnTo>
                  <a:pt x="25" y="412"/>
                </a:lnTo>
                <a:lnTo>
                  <a:pt x="13" y="423"/>
                </a:lnTo>
                <a:lnTo>
                  <a:pt x="3" y="431"/>
                </a:lnTo>
                <a:lnTo>
                  <a:pt x="0" y="434"/>
                </a:lnTo>
                <a:lnTo>
                  <a:pt x="83" y="415"/>
                </a:lnTo>
                <a:close/>
              </a:path>
            </a:pathLst>
          </a:custGeom>
          <a:solidFill>
            <a:srgbClr val="FFFF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7" name="Freeform 96">
            <a:extLst>
              <a:ext uri="{FF2B5EF4-FFF2-40B4-BE49-F238E27FC236}">
                <a16:creationId xmlns:a16="http://schemas.microsoft.com/office/drawing/2014/main" id="{00000000-0008-0000-0000-000061000000}"/>
              </a:ext>
            </a:extLst>
          </xdr:cNvPr>
          <xdr:cNvSpPr>
            <a:spLocks/>
          </xdr:cNvSpPr>
        </xdr:nvSpPr>
        <xdr:spPr bwMode="auto">
          <a:xfrm rot="840000">
            <a:off x="6133046" y="1000155"/>
            <a:ext cx="377825" cy="881063"/>
          </a:xfrm>
          <a:custGeom>
            <a:avLst/>
            <a:gdLst/>
            <a:ahLst/>
            <a:cxnLst>
              <a:cxn ang="0">
                <a:pos x="440" y="0"/>
              </a:cxn>
              <a:cxn ang="0">
                <a:pos x="438" y="0"/>
              </a:cxn>
              <a:cxn ang="0">
                <a:pos x="430" y="0"/>
              </a:cxn>
              <a:cxn ang="0">
                <a:pos x="419" y="0"/>
              </a:cxn>
              <a:cxn ang="0">
                <a:pos x="405" y="0"/>
              </a:cxn>
              <a:cxn ang="0">
                <a:pos x="389" y="0"/>
              </a:cxn>
              <a:cxn ang="0">
                <a:pos x="373" y="0"/>
              </a:cxn>
              <a:cxn ang="0">
                <a:pos x="358" y="1"/>
              </a:cxn>
              <a:cxn ang="0">
                <a:pos x="343" y="1"/>
              </a:cxn>
              <a:cxn ang="0">
                <a:pos x="335" y="2"/>
              </a:cxn>
              <a:cxn ang="0">
                <a:pos x="325" y="4"/>
              </a:cxn>
              <a:cxn ang="0">
                <a:pos x="311" y="8"/>
              </a:cxn>
              <a:cxn ang="0">
                <a:pos x="296" y="13"/>
              </a:cxn>
              <a:cxn ang="0">
                <a:pos x="280" y="19"/>
              </a:cxn>
              <a:cxn ang="0">
                <a:pos x="263" y="26"/>
              </a:cxn>
              <a:cxn ang="0">
                <a:pos x="245" y="33"/>
              </a:cxn>
              <a:cxn ang="0">
                <a:pos x="227" y="40"/>
              </a:cxn>
              <a:cxn ang="0">
                <a:pos x="210" y="48"/>
              </a:cxn>
              <a:cxn ang="0">
                <a:pos x="194" y="55"/>
              </a:cxn>
              <a:cxn ang="0">
                <a:pos x="177" y="62"/>
              </a:cxn>
              <a:cxn ang="0">
                <a:pos x="165" y="68"/>
              </a:cxn>
              <a:cxn ang="0">
                <a:pos x="153" y="73"/>
              </a:cxn>
              <a:cxn ang="0">
                <a:pos x="144" y="77"/>
              </a:cxn>
              <a:cxn ang="0">
                <a:pos x="139" y="79"/>
              </a:cxn>
              <a:cxn ang="0">
                <a:pos x="137" y="80"/>
              </a:cxn>
              <a:cxn ang="0">
                <a:pos x="90" y="137"/>
              </a:cxn>
              <a:cxn ang="0">
                <a:pos x="0" y="189"/>
              </a:cxn>
              <a:cxn ang="0">
                <a:pos x="88" y="1109"/>
              </a:cxn>
              <a:cxn ang="0">
                <a:pos x="147" y="1070"/>
              </a:cxn>
              <a:cxn ang="0">
                <a:pos x="116" y="227"/>
              </a:cxn>
              <a:cxn ang="0">
                <a:pos x="119" y="223"/>
              </a:cxn>
              <a:cxn ang="0">
                <a:pos x="123" y="215"/>
              </a:cxn>
              <a:cxn ang="0">
                <a:pos x="132" y="204"/>
              </a:cxn>
              <a:cxn ang="0">
                <a:pos x="144" y="187"/>
              </a:cxn>
              <a:cxn ang="0">
                <a:pos x="159" y="171"/>
              </a:cxn>
              <a:cxn ang="0">
                <a:pos x="177" y="154"/>
              </a:cxn>
              <a:cxn ang="0">
                <a:pos x="199" y="137"/>
              </a:cxn>
              <a:cxn ang="0">
                <a:pos x="223" y="122"/>
              </a:cxn>
              <a:cxn ang="0">
                <a:pos x="235" y="116"/>
              </a:cxn>
              <a:cxn ang="0">
                <a:pos x="250" y="109"/>
              </a:cxn>
              <a:cxn ang="0">
                <a:pos x="266" y="102"/>
              </a:cxn>
              <a:cxn ang="0">
                <a:pos x="286" y="94"/>
              </a:cxn>
              <a:cxn ang="0">
                <a:pos x="306" y="87"/>
              </a:cxn>
              <a:cxn ang="0">
                <a:pos x="327" y="79"/>
              </a:cxn>
              <a:cxn ang="0">
                <a:pos x="349" y="73"/>
              </a:cxn>
              <a:cxn ang="0">
                <a:pos x="371" y="68"/>
              </a:cxn>
              <a:cxn ang="0">
                <a:pos x="390" y="64"/>
              </a:cxn>
              <a:cxn ang="0">
                <a:pos x="410" y="63"/>
              </a:cxn>
              <a:cxn ang="0">
                <a:pos x="428" y="62"/>
              </a:cxn>
              <a:cxn ang="0">
                <a:pos x="445" y="63"/>
              </a:cxn>
              <a:cxn ang="0">
                <a:pos x="457" y="65"/>
              </a:cxn>
              <a:cxn ang="0">
                <a:pos x="468" y="66"/>
              </a:cxn>
              <a:cxn ang="0">
                <a:pos x="475" y="69"/>
              </a:cxn>
              <a:cxn ang="0">
                <a:pos x="477" y="69"/>
              </a:cxn>
              <a:cxn ang="0">
                <a:pos x="440" y="0"/>
              </a:cxn>
            </a:cxnLst>
            <a:rect l="0" t="0" r="r" b="b"/>
            <a:pathLst>
              <a:path w="477" h="1109">
                <a:moveTo>
                  <a:pt x="440" y="0"/>
                </a:moveTo>
                <a:lnTo>
                  <a:pt x="438" y="0"/>
                </a:lnTo>
                <a:lnTo>
                  <a:pt x="430" y="0"/>
                </a:lnTo>
                <a:lnTo>
                  <a:pt x="419" y="0"/>
                </a:lnTo>
                <a:lnTo>
                  <a:pt x="405" y="0"/>
                </a:lnTo>
                <a:lnTo>
                  <a:pt x="389" y="0"/>
                </a:lnTo>
                <a:lnTo>
                  <a:pt x="373" y="0"/>
                </a:lnTo>
                <a:lnTo>
                  <a:pt x="358" y="1"/>
                </a:lnTo>
                <a:lnTo>
                  <a:pt x="343" y="1"/>
                </a:lnTo>
                <a:lnTo>
                  <a:pt x="335" y="2"/>
                </a:lnTo>
                <a:lnTo>
                  <a:pt x="325" y="4"/>
                </a:lnTo>
                <a:lnTo>
                  <a:pt x="311" y="8"/>
                </a:lnTo>
                <a:lnTo>
                  <a:pt x="296" y="13"/>
                </a:lnTo>
                <a:lnTo>
                  <a:pt x="280" y="19"/>
                </a:lnTo>
                <a:lnTo>
                  <a:pt x="263" y="26"/>
                </a:lnTo>
                <a:lnTo>
                  <a:pt x="245" y="33"/>
                </a:lnTo>
                <a:lnTo>
                  <a:pt x="227" y="40"/>
                </a:lnTo>
                <a:lnTo>
                  <a:pt x="210" y="48"/>
                </a:lnTo>
                <a:lnTo>
                  <a:pt x="194" y="55"/>
                </a:lnTo>
                <a:lnTo>
                  <a:pt x="177" y="62"/>
                </a:lnTo>
                <a:lnTo>
                  <a:pt x="165" y="68"/>
                </a:lnTo>
                <a:lnTo>
                  <a:pt x="153" y="73"/>
                </a:lnTo>
                <a:lnTo>
                  <a:pt x="144" y="77"/>
                </a:lnTo>
                <a:lnTo>
                  <a:pt x="139" y="79"/>
                </a:lnTo>
                <a:lnTo>
                  <a:pt x="137" y="80"/>
                </a:lnTo>
                <a:lnTo>
                  <a:pt x="90" y="137"/>
                </a:lnTo>
                <a:lnTo>
                  <a:pt x="0" y="189"/>
                </a:lnTo>
                <a:lnTo>
                  <a:pt x="88" y="1109"/>
                </a:lnTo>
                <a:lnTo>
                  <a:pt x="147" y="1070"/>
                </a:lnTo>
                <a:lnTo>
                  <a:pt x="116" y="227"/>
                </a:lnTo>
                <a:lnTo>
                  <a:pt x="119" y="223"/>
                </a:lnTo>
                <a:lnTo>
                  <a:pt x="123" y="215"/>
                </a:lnTo>
                <a:lnTo>
                  <a:pt x="132" y="204"/>
                </a:lnTo>
                <a:lnTo>
                  <a:pt x="144" y="187"/>
                </a:lnTo>
                <a:lnTo>
                  <a:pt x="159" y="171"/>
                </a:lnTo>
                <a:lnTo>
                  <a:pt x="177" y="154"/>
                </a:lnTo>
                <a:lnTo>
                  <a:pt x="199" y="137"/>
                </a:lnTo>
                <a:lnTo>
                  <a:pt x="223" y="122"/>
                </a:lnTo>
                <a:lnTo>
                  <a:pt x="235" y="116"/>
                </a:lnTo>
                <a:lnTo>
                  <a:pt x="250" y="109"/>
                </a:lnTo>
                <a:lnTo>
                  <a:pt x="266" y="102"/>
                </a:lnTo>
                <a:lnTo>
                  <a:pt x="286" y="94"/>
                </a:lnTo>
                <a:lnTo>
                  <a:pt x="306" y="87"/>
                </a:lnTo>
                <a:lnTo>
                  <a:pt x="327" y="79"/>
                </a:lnTo>
                <a:lnTo>
                  <a:pt x="349" y="73"/>
                </a:lnTo>
                <a:lnTo>
                  <a:pt x="371" y="68"/>
                </a:lnTo>
                <a:lnTo>
                  <a:pt x="390" y="64"/>
                </a:lnTo>
                <a:lnTo>
                  <a:pt x="410" y="63"/>
                </a:lnTo>
                <a:lnTo>
                  <a:pt x="428" y="62"/>
                </a:lnTo>
                <a:lnTo>
                  <a:pt x="445" y="63"/>
                </a:lnTo>
                <a:lnTo>
                  <a:pt x="457" y="65"/>
                </a:lnTo>
                <a:lnTo>
                  <a:pt x="468" y="66"/>
                </a:lnTo>
                <a:lnTo>
                  <a:pt x="475" y="69"/>
                </a:lnTo>
                <a:lnTo>
                  <a:pt x="477" y="69"/>
                </a:lnTo>
                <a:lnTo>
                  <a:pt x="440" y="0"/>
                </a:lnTo>
                <a:close/>
              </a:path>
            </a:pathLst>
          </a:custGeom>
          <a:solidFill>
            <a:srgbClr val="FFFF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8" name="Freeform 97">
            <a:extLst>
              <a:ext uri="{FF2B5EF4-FFF2-40B4-BE49-F238E27FC236}">
                <a16:creationId xmlns:a16="http://schemas.microsoft.com/office/drawing/2014/main" id="{00000000-0008-0000-0000-000062000000}"/>
              </a:ext>
            </a:extLst>
          </xdr:cNvPr>
          <xdr:cNvSpPr>
            <a:spLocks/>
          </xdr:cNvSpPr>
        </xdr:nvSpPr>
        <xdr:spPr bwMode="auto">
          <a:xfrm rot="840000">
            <a:off x="5242869" y="893510"/>
            <a:ext cx="954088" cy="300038"/>
          </a:xfrm>
          <a:custGeom>
            <a:avLst/>
            <a:gdLst/>
            <a:ahLst/>
            <a:cxnLst>
              <a:cxn ang="0">
                <a:pos x="1193" y="40"/>
              </a:cxn>
              <a:cxn ang="0">
                <a:pos x="1158" y="22"/>
              </a:cxn>
              <a:cxn ang="0">
                <a:pos x="1089" y="6"/>
              </a:cxn>
              <a:cxn ang="0">
                <a:pos x="981" y="1"/>
              </a:cxn>
              <a:cxn ang="0">
                <a:pos x="828" y="22"/>
              </a:cxn>
              <a:cxn ang="0">
                <a:pos x="661" y="66"/>
              </a:cxn>
              <a:cxn ang="0">
                <a:pos x="559" y="97"/>
              </a:cxn>
              <a:cxn ang="0">
                <a:pos x="471" y="128"/>
              </a:cxn>
              <a:cxn ang="0">
                <a:pos x="398" y="158"/>
              </a:cxn>
              <a:cxn ang="0">
                <a:pos x="337" y="188"/>
              </a:cxn>
              <a:cxn ang="0">
                <a:pos x="286" y="219"/>
              </a:cxn>
              <a:cxn ang="0">
                <a:pos x="370" y="189"/>
              </a:cxn>
              <a:cxn ang="0">
                <a:pos x="451" y="163"/>
              </a:cxn>
              <a:cxn ang="0">
                <a:pos x="523" y="140"/>
              </a:cxn>
              <a:cxn ang="0">
                <a:pos x="588" y="120"/>
              </a:cxn>
              <a:cxn ang="0">
                <a:pos x="639" y="104"/>
              </a:cxn>
              <a:cxn ang="0">
                <a:pos x="758" y="70"/>
              </a:cxn>
              <a:cxn ang="0">
                <a:pos x="887" y="42"/>
              </a:cxn>
              <a:cxn ang="0">
                <a:pos x="986" y="31"/>
              </a:cxn>
              <a:cxn ang="0">
                <a:pos x="1056" y="35"/>
              </a:cxn>
              <a:cxn ang="0">
                <a:pos x="1105" y="50"/>
              </a:cxn>
              <a:cxn ang="0">
                <a:pos x="1089" y="82"/>
              </a:cxn>
              <a:cxn ang="0">
                <a:pos x="979" y="129"/>
              </a:cxn>
              <a:cxn ang="0">
                <a:pos x="874" y="168"/>
              </a:cxn>
              <a:cxn ang="0">
                <a:pos x="775" y="202"/>
              </a:cxn>
              <a:cxn ang="0">
                <a:pos x="684" y="228"/>
              </a:cxn>
              <a:cxn ang="0">
                <a:pos x="601" y="249"/>
              </a:cxn>
              <a:cxn ang="0">
                <a:pos x="530" y="265"/>
              </a:cxn>
              <a:cxn ang="0">
                <a:pos x="470" y="278"/>
              </a:cxn>
              <a:cxn ang="0">
                <a:pos x="424" y="285"/>
              </a:cxn>
              <a:cxn ang="0">
                <a:pos x="393" y="289"/>
              </a:cxn>
              <a:cxn ang="0">
                <a:pos x="378" y="292"/>
              </a:cxn>
              <a:cxn ang="0">
                <a:pos x="320" y="295"/>
              </a:cxn>
              <a:cxn ang="0">
                <a:pos x="265" y="289"/>
              </a:cxn>
              <a:cxn ang="0">
                <a:pos x="213" y="288"/>
              </a:cxn>
              <a:cxn ang="0">
                <a:pos x="179" y="294"/>
              </a:cxn>
              <a:cxn ang="0">
                <a:pos x="150" y="303"/>
              </a:cxn>
              <a:cxn ang="0">
                <a:pos x="122" y="322"/>
              </a:cxn>
              <a:cxn ang="0">
                <a:pos x="64" y="345"/>
              </a:cxn>
              <a:cxn ang="0">
                <a:pos x="9" y="356"/>
              </a:cxn>
              <a:cxn ang="0">
                <a:pos x="9" y="372"/>
              </a:cxn>
              <a:cxn ang="0">
                <a:pos x="38" y="378"/>
              </a:cxn>
              <a:cxn ang="0">
                <a:pos x="67" y="376"/>
              </a:cxn>
              <a:cxn ang="0">
                <a:pos x="120" y="348"/>
              </a:cxn>
              <a:cxn ang="0">
                <a:pos x="176" y="327"/>
              </a:cxn>
              <a:cxn ang="0">
                <a:pos x="225" y="322"/>
              </a:cxn>
              <a:cxn ang="0">
                <a:pos x="273" y="326"/>
              </a:cxn>
              <a:cxn ang="0">
                <a:pos x="341" y="327"/>
              </a:cxn>
              <a:cxn ang="0">
                <a:pos x="432" y="320"/>
              </a:cxn>
              <a:cxn ang="0">
                <a:pos x="547" y="303"/>
              </a:cxn>
              <a:cxn ang="0">
                <a:pos x="690" y="270"/>
              </a:cxn>
              <a:cxn ang="0">
                <a:pos x="737" y="255"/>
              </a:cxn>
              <a:cxn ang="0">
                <a:pos x="850" y="216"/>
              </a:cxn>
              <a:cxn ang="0">
                <a:pos x="992" y="164"/>
              </a:cxn>
              <a:cxn ang="0">
                <a:pos x="1120" y="108"/>
              </a:cxn>
              <a:cxn ang="0">
                <a:pos x="1196" y="60"/>
              </a:cxn>
            </a:cxnLst>
            <a:rect l="0" t="0" r="r" b="b"/>
            <a:pathLst>
              <a:path w="1203" h="378">
                <a:moveTo>
                  <a:pt x="1203" y="47"/>
                </a:moveTo>
                <a:lnTo>
                  <a:pt x="1199" y="45"/>
                </a:lnTo>
                <a:lnTo>
                  <a:pt x="1193" y="40"/>
                </a:lnTo>
                <a:lnTo>
                  <a:pt x="1184" y="35"/>
                </a:lnTo>
                <a:lnTo>
                  <a:pt x="1173" y="29"/>
                </a:lnTo>
                <a:lnTo>
                  <a:pt x="1158" y="22"/>
                </a:lnTo>
                <a:lnTo>
                  <a:pt x="1138" y="16"/>
                </a:lnTo>
                <a:lnTo>
                  <a:pt x="1116" y="10"/>
                </a:lnTo>
                <a:lnTo>
                  <a:pt x="1089" y="6"/>
                </a:lnTo>
                <a:lnTo>
                  <a:pt x="1057" y="2"/>
                </a:lnTo>
                <a:lnTo>
                  <a:pt x="1022" y="0"/>
                </a:lnTo>
                <a:lnTo>
                  <a:pt x="981" y="1"/>
                </a:lnTo>
                <a:lnTo>
                  <a:pt x="937" y="5"/>
                </a:lnTo>
                <a:lnTo>
                  <a:pt x="885" y="12"/>
                </a:lnTo>
                <a:lnTo>
                  <a:pt x="828" y="22"/>
                </a:lnTo>
                <a:lnTo>
                  <a:pt x="766" y="36"/>
                </a:lnTo>
                <a:lnTo>
                  <a:pt x="698" y="54"/>
                </a:lnTo>
                <a:lnTo>
                  <a:pt x="661" y="66"/>
                </a:lnTo>
                <a:lnTo>
                  <a:pt x="626" y="76"/>
                </a:lnTo>
                <a:lnTo>
                  <a:pt x="591" y="86"/>
                </a:lnTo>
                <a:lnTo>
                  <a:pt x="559" y="97"/>
                </a:lnTo>
                <a:lnTo>
                  <a:pt x="529" y="107"/>
                </a:lnTo>
                <a:lnTo>
                  <a:pt x="499" y="118"/>
                </a:lnTo>
                <a:lnTo>
                  <a:pt x="471" y="128"/>
                </a:lnTo>
                <a:lnTo>
                  <a:pt x="446" y="138"/>
                </a:lnTo>
                <a:lnTo>
                  <a:pt x="422" y="148"/>
                </a:lnTo>
                <a:lnTo>
                  <a:pt x="398" y="158"/>
                </a:lnTo>
                <a:lnTo>
                  <a:pt x="376" y="168"/>
                </a:lnTo>
                <a:lnTo>
                  <a:pt x="356" y="178"/>
                </a:lnTo>
                <a:lnTo>
                  <a:pt x="337" y="188"/>
                </a:lnTo>
                <a:lnTo>
                  <a:pt x="318" y="198"/>
                </a:lnTo>
                <a:lnTo>
                  <a:pt x="302" y="209"/>
                </a:lnTo>
                <a:lnTo>
                  <a:pt x="286" y="219"/>
                </a:lnTo>
                <a:lnTo>
                  <a:pt x="315" y="209"/>
                </a:lnTo>
                <a:lnTo>
                  <a:pt x="342" y="199"/>
                </a:lnTo>
                <a:lnTo>
                  <a:pt x="370" y="189"/>
                </a:lnTo>
                <a:lnTo>
                  <a:pt x="398" y="180"/>
                </a:lnTo>
                <a:lnTo>
                  <a:pt x="424" y="172"/>
                </a:lnTo>
                <a:lnTo>
                  <a:pt x="451" y="163"/>
                </a:lnTo>
                <a:lnTo>
                  <a:pt x="476" y="154"/>
                </a:lnTo>
                <a:lnTo>
                  <a:pt x="500" y="146"/>
                </a:lnTo>
                <a:lnTo>
                  <a:pt x="523" y="140"/>
                </a:lnTo>
                <a:lnTo>
                  <a:pt x="546" y="133"/>
                </a:lnTo>
                <a:lnTo>
                  <a:pt x="567" y="126"/>
                </a:lnTo>
                <a:lnTo>
                  <a:pt x="588" y="120"/>
                </a:lnTo>
                <a:lnTo>
                  <a:pt x="606" y="114"/>
                </a:lnTo>
                <a:lnTo>
                  <a:pt x="623" y="108"/>
                </a:lnTo>
                <a:lnTo>
                  <a:pt x="639" y="104"/>
                </a:lnTo>
                <a:lnTo>
                  <a:pt x="653" y="100"/>
                </a:lnTo>
                <a:lnTo>
                  <a:pt x="707" y="84"/>
                </a:lnTo>
                <a:lnTo>
                  <a:pt x="758" y="70"/>
                </a:lnTo>
                <a:lnTo>
                  <a:pt x="805" y="59"/>
                </a:lnTo>
                <a:lnTo>
                  <a:pt x="848" y="50"/>
                </a:lnTo>
                <a:lnTo>
                  <a:pt x="887" y="42"/>
                </a:lnTo>
                <a:lnTo>
                  <a:pt x="924" y="37"/>
                </a:lnTo>
                <a:lnTo>
                  <a:pt x="956" y="32"/>
                </a:lnTo>
                <a:lnTo>
                  <a:pt x="986" y="31"/>
                </a:lnTo>
                <a:lnTo>
                  <a:pt x="1013" y="31"/>
                </a:lnTo>
                <a:lnTo>
                  <a:pt x="1036" y="32"/>
                </a:lnTo>
                <a:lnTo>
                  <a:pt x="1056" y="35"/>
                </a:lnTo>
                <a:lnTo>
                  <a:pt x="1075" y="38"/>
                </a:lnTo>
                <a:lnTo>
                  <a:pt x="1091" y="44"/>
                </a:lnTo>
                <a:lnTo>
                  <a:pt x="1105" y="50"/>
                </a:lnTo>
                <a:lnTo>
                  <a:pt x="1116" y="57"/>
                </a:lnTo>
                <a:lnTo>
                  <a:pt x="1125" y="65"/>
                </a:lnTo>
                <a:lnTo>
                  <a:pt x="1089" y="82"/>
                </a:lnTo>
                <a:lnTo>
                  <a:pt x="1052" y="98"/>
                </a:lnTo>
                <a:lnTo>
                  <a:pt x="1015" y="114"/>
                </a:lnTo>
                <a:lnTo>
                  <a:pt x="979" y="129"/>
                </a:lnTo>
                <a:lnTo>
                  <a:pt x="943" y="143"/>
                </a:lnTo>
                <a:lnTo>
                  <a:pt x="909" y="156"/>
                </a:lnTo>
                <a:lnTo>
                  <a:pt x="874" y="168"/>
                </a:lnTo>
                <a:lnTo>
                  <a:pt x="840" y="180"/>
                </a:lnTo>
                <a:lnTo>
                  <a:pt x="808" y="191"/>
                </a:lnTo>
                <a:lnTo>
                  <a:pt x="775" y="202"/>
                </a:lnTo>
                <a:lnTo>
                  <a:pt x="744" y="211"/>
                </a:lnTo>
                <a:lnTo>
                  <a:pt x="713" y="220"/>
                </a:lnTo>
                <a:lnTo>
                  <a:pt x="684" y="228"/>
                </a:lnTo>
                <a:lnTo>
                  <a:pt x="656" y="236"/>
                </a:lnTo>
                <a:lnTo>
                  <a:pt x="628" y="243"/>
                </a:lnTo>
                <a:lnTo>
                  <a:pt x="601" y="249"/>
                </a:lnTo>
                <a:lnTo>
                  <a:pt x="576" y="256"/>
                </a:lnTo>
                <a:lnTo>
                  <a:pt x="553" y="261"/>
                </a:lnTo>
                <a:lnTo>
                  <a:pt x="530" y="265"/>
                </a:lnTo>
                <a:lnTo>
                  <a:pt x="508" y="270"/>
                </a:lnTo>
                <a:lnTo>
                  <a:pt x="489" y="274"/>
                </a:lnTo>
                <a:lnTo>
                  <a:pt x="470" y="278"/>
                </a:lnTo>
                <a:lnTo>
                  <a:pt x="453" y="280"/>
                </a:lnTo>
                <a:lnTo>
                  <a:pt x="438" y="282"/>
                </a:lnTo>
                <a:lnTo>
                  <a:pt x="424" y="285"/>
                </a:lnTo>
                <a:lnTo>
                  <a:pt x="411" y="287"/>
                </a:lnTo>
                <a:lnTo>
                  <a:pt x="401" y="288"/>
                </a:lnTo>
                <a:lnTo>
                  <a:pt x="393" y="289"/>
                </a:lnTo>
                <a:lnTo>
                  <a:pt x="386" y="290"/>
                </a:lnTo>
                <a:lnTo>
                  <a:pt x="380" y="292"/>
                </a:lnTo>
                <a:lnTo>
                  <a:pt x="378" y="292"/>
                </a:lnTo>
                <a:lnTo>
                  <a:pt x="377" y="292"/>
                </a:lnTo>
                <a:lnTo>
                  <a:pt x="346" y="295"/>
                </a:lnTo>
                <a:lnTo>
                  <a:pt x="320" y="295"/>
                </a:lnTo>
                <a:lnTo>
                  <a:pt x="300" y="294"/>
                </a:lnTo>
                <a:lnTo>
                  <a:pt x="281" y="292"/>
                </a:lnTo>
                <a:lnTo>
                  <a:pt x="265" y="289"/>
                </a:lnTo>
                <a:lnTo>
                  <a:pt x="249" y="288"/>
                </a:lnTo>
                <a:lnTo>
                  <a:pt x="232" y="287"/>
                </a:lnTo>
                <a:lnTo>
                  <a:pt x="213" y="288"/>
                </a:lnTo>
                <a:lnTo>
                  <a:pt x="202" y="289"/>
                </a:lnTo>
                <a:lnTo>
                  <a:pt x="190" y="292"/>
                </a:lnTo>
                <a:lnTo>
                  <a:pt x="179" y="294"/>
                </a:lnTo>
                <a:lnTo>
                  <a:pt x="168" y="296"/>
                </a:lnTo>
                <a:lnTo>
                  <a:pt x="159" y="300"/>
                </a:lnTo>
                <a:lnTo>
                  <a:pt x="150" y="303"/>
                </a:lnTo>
                <a:lnTo>
                  <a:pt x="142" y="308"/>
                </a:lnTo>
                <a:lnTo>
                  <a:pt x="135" y="314"/>
                </a:lnTo>
                <a:lnTo>
                  <a:pt x="122" y="322"/>
                </a:lnTo>
                <a:lnTo>
                  <a:pt x="105" y="331"/>
                </a:lnTo>
                <a:lnTo>
                  <a:pt x="84" y="339"/>
                </a:lnTo>
                <a:lnTo>
                  <a:pt x="64" y="345"/>
                </a:lnTo>
                <a:lnTo>
                  <a:pt x="43" y="350"/>
                </a:lnTo>
                <a:lnTo>
                  <a:pt x="24" y="355"/>
                </a:lnTo>
                <a:lnTo>
                  <a:pt x="9" y="356"/>
                </a:lnTo>
                <a:lnTo>
                  <a:pt x="0" y="356"/>
                </a:lnTo>
                <a:lnTo>
                  <a:pt x="3" y="367"/>
                </a:lnTo>
                <a:lnTo>
                  <a:pt x="9" y="372"/>
                </a:lnTo>
                <a:lnTo>
                  <a:pt x="18" y="377"/>
                </a:lnTo>
                <a:lnTo>
                  <a:pt x="28" y="378"/>
                </a:lnTo>
                <a:lnTo>
                  <a:pt x="38" y="378"/>
                </a:lnTo>
                <a:lnTo>
                  <a:pt x="49" y="378"/>
                </a:lnTo>
                <a:lnTo>
                  <a:pt x="59" y="377"/>
                </a:lnTo>
                <a:lnTo>
                  <a:pt x="67" y="376"/>
                </a:lnTo>
                <a:lnTo>
                  <a:pt x="84" y="367"/>
                </a:lnTo>
                <a:lnTo>
                  <a:pt x="103" y="357"/>
                </a:lnTo>
                <a:lnTo>
                  <a:pt x="120" y="348"/>
                </a:lnTo>
                <a:lnTo>
                  <a:pt x="140" y="340"/>
                </a:lnTo>
                <a:lnTo>
                  <a:pt x="158" y="333"/>
                </a:lnTo>
                <a:lnTo>
                  <a:pt x="176" y="327"/>
                </a:lnTo>
                <a:lnTo>
                  <a:pt x="195" y="323"/>
                </a:lnTo>
                <a:lnTo>
                  <a:pt x="212" y="319"/>
                </a:lnTo>
                <a:lnTo>
                  <a:pt x="225" y="322"/>
                </a:lnTo>
                <a:lnTo>
                  <a:pt x="239" y="324"/>
                </a:lnTo>
                <a:lnTo>
                  <a:pt x="255" y="325"/>
                </a:lnTo>
                <a:lnTo>
                  <a:pt x="273" y="326"/>
                </a:lnTo>
                <a:lnTo>
                  <a:pt x="294" y="327"/>
                </a:lnTo>
                <a:lnTo>
                  <a:pt x="317" y="328"/>
                </a:lnTo>
                <a:lnTo>
                  <a:pt x="341" y="327"/>
                </a:lnTo>
                <a:lnTo>
                  <a:pt x="369" y="326"/>
                </a:lnTo>
                <a:lnTo>
                  <a:pt x="399" y="324"/>
                </a:lnTo>
                <a:lnTo>
                  <a:pt x="432" y="320"/>
                </a:lnTo>
                <a:lnTo>
                  <a:pt x="468" y="316"/>
                </a:lnTo>
                <a:lnTo>
                  <a:pt x="506" y="310"/>
                </a:lnTo>
                <a:lnTo>
                  <a:pt x="547" y="303"/>
                </a:lnTo>
                <a:lnTo>
                  <a:pt x="591" y="294"/>
                </a:lnTo>
                <a:lnTo>
                  <a:pt x="639" y="282"/>
                </a:lnTo>
                <a:lnTo>
                  <a:pt x="690" y="270"/>
                </a:lnTo>
                <a:lnTo>
                  <a:pt x="696" y="267"/>
                </a:lnTo>
                <a:lnTo>
                  <a:pt x="712" y="263"/>
                </a:lnTo>
                <a:lnTo>
                  <a:pt x="737" y="255"/>
                </a:lnTo>
                <a:lnTo>
                  <a:pt x="770" y="243"/>
                </a:lnTo>
                <a:lnTo>
                  <a:pt x="808" y="231"/>
                </a:lnTo>
                <a:lnTo>
                  <a:pt x="850" y="216"/>
                </a:lnTo>
                <a:lnTo>
                  <a:pt x="896" y="199"/>
                </a:lnTo>
                <a:lnTo>
                  <a:pt x="945" y="181"/>
                </a:lnTo>
                <a:lnTo>
                  <a:pt x="992" y="164"/>
                </a:lnTo>
                <a:lnTo>
                  <a:pt x="1038" y="144"/>
                </a:lnTo>
                <a:lnTo>
                  <a:pt x="1082" y="126"/>
                </a:lnTo>
                <a:lnTo>
                  <a:pt x="1120" y="108"/>
                </a:lnTo>
                <a:lnTo>
                  <a:pt x="1153" y="90"/>
                </a:lnTo>
                <a:lnTo>
                  <a:pt x="1178" y="75"/>
                </a:lnTo>
                <a:lnTo>
                  <a:pt x="1196" y="60"/>
                </a:lnTo>
                <a:lnTo>
                  <a:pt x="1203" y="47"/>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Freeform 98">
            <a:extLst>
              <a:ext uri="{FF2B5EF4-FFF2-40B4-BE49-F238E27FC236}">
                <a16:creationId xmlns:a16="http://schemas.microsoft.com/office/drawing/2014/main" id="{00000000-0008-0000-0000-000063000000}"/>
              </a:ext>
            </a:extLst>
          </xdr:cNvPr>
          <xdr:cNvSpPr>
            <a:spLocks/>
          </xdr:cNvSpPr>
        </xdr:nvSpPr>
        <xdr:spPr bwMode="auto">
          <a:xfrm rot="840000">
            <a:off x="6238875" y="997218"/>
            <a:ext cx="314325" cy="765175"/>
          </a:xfrm>
          <a:custGeom>
            <a:avLst/>
            <a:gdLst/>
            <a:ahLst/>
            <a:cxnLst>
              <a:cxn ang="0">
                <a:pos x="272" y="2"/>
              </a:cxn>
              <a:cxn ang="0">
                <a:pos x="235" y="7"/>
              </a:cxn>
              <a:cxn ang="0">
                <a:pos x="198" y="15"/>
              </a:cxn>
              <a:cxn ang="0">
                <a:pos x="162" y="27"/>
              </a:cxn>
              <a:cxn ang="0">
                <a:pos x="125" y="41"/>
              </a:cxn>
              <a:cxn ang="0">
                <a:pos x="91" y="57"/>
              </a:cxn>
              <a:cxn ang="0">
                <a:pos x="56" y="75"/>
              </a:cxn>
              <a:cxn ang="0">
                <a:pos x="24" y="95"/>
              </a:cxn>
              <a:cxn ang="0">
                <a:pos x="6" y="111"/>
              </a:cxn>
              <a:cxn ang="0">
                <a:pos x="0" y="126"/>
              </a:cxn>
              <a:cxn ang="0">
                <a:pos x="1" y="142"/>
              </a:cxn>
              <a:cxn ang="0">
                <a:pos x="13" y="151"/>
              </a:cxn>
              <a:cxn ang="0">
                <a:pos x="37" y="141"/>
              </a:cxn>
              <a:cxn ang="0">
                <a:pos x="68" y="120"/>
              </a:cxn>
              <a:cxn ang="0">
                <a:pos x="101" y="102"/>
              </a:cxn>
              <a:cxn ang="0">
                <a:pos x="137" y="85"/>
              </a:cxn>
              <a:cxn ang="0">
                <a:pos x="174" y="70"/>
              </a:cxn>
              <a:cxn ang="0">
                <a:pos x="212" y="58"/>
              </a:cxn>
              <a:cxn ang="0">
                <a:pos x="249" y="50"/>
              </a:cxn>
              <a:cxn ang="0">
                <a:pos x="286" y="47"/>
              </a:cxn>
              <a:cxn ang="0">
                <a:pos x="324" y="53"/>
              </a:cxn>
              <a:cxn ang="0">
                <a:pos x="347" y="83"/>
              </a:cxn>
              <a:cxn ang="0">
                <a:pos x="357" y="130"/>
              </a:cxn>
              <a:cxn ang="0">
                <a:pos x="359" y="185"/>
              </a:cxn>
              <a:cxn ang="0">
                <a:pos x="358" y="315"/>
              </a:cxn>
              <a:cxn ang="0">
                <a:pos x="351" y="595"/>
              </a:cxn>
              <a:cxn ang="0">
                <a:pos x="343" y="677"/>
              </a:cxn>
              <a:cxn ang="0">
                <a:pos x="324" y="722"/>
              </a:cxn>
              <a:cxn ang="0">
                <a:pos x="297" y="762"/>
              </a:cxn>
              <a:cxn ang="0">
                <a:pos x="265" y="799"/>
              </a:cxn>
              <a:cxn ang="0">
                <a:pos x="228" y="831"/>
              </a:cxn>
              <a:cxn ang="0">
                <a:pos x="188" y="861"/>
              </a:cxn>
              <a:cxn ang="0">
                <a:pos x="147" y="889"/>
              </a:cxn>
              <a:cxn ang="0">
                <a:pos x="106" y="914"/>
              </a:cxn>
              <a:cxn ang="0">
                <a:pos x="86" y="964"/>
              </a:cxn>
              <a:cxn ang="0">
                <a:pos x="101" y="960"/>
              </a:cxn>
              <a:cxn ang="0">
                <a:pos x="132" y="944"/>
              </a:cxn>
              <a:cxn ang="0">
                <a:pos x="175" y="917"/>
              </a:cxn>
              <a:cxn ang="0">
                <a:pos x="224" y="881"/>
              </a:cxn>
              <a:cxn ang="0">
                <a:pos x="274" y="837"/>
              </a:cxn>
              <a:cxn ang="0">
                <a:pos x="320" y="788"/>
              </a:cxn>
              <a:cxn ang="0">
                <a:pos x="356" y="737"/>
              </a:cxn>
              <a:cxn ang="0">
                <a:pos x="376" y="684"/>
              </a:cxn>
              <a:cxn ang="0">
                <a:pos x="395" y="358"/>
              </a:cxn>
              <a:cxn ang="0">
                <a:pos x="372" y="49"/>
              </a:cxn>
              <a:cxn ang="0">
                <a:pos x="359" y="28"/>
              </a:cxn>
              <a:cxn ang="0">
                <a:pos x="342" y="12"/>
              </a:cxn>
              <a:cxn ang="0">
                <a:pos x="319" y="4"/>
              </a:cxn>
              <a:cxn ang="0">
                <a:pos x="289" y="0"/>
              </a:cxn>
            </a:cxnLst>
            <a:rect l="0" t="0" r="r" b="b"/>
            <a:pathLst>
              <a:path w="395" h="964">
                <a:moveTo>
                  <a:pt x="289" y="0"/>
                </a:moveTo>
                <a:lnTo>
                  <a:pt x="272" y="2"/>
                </a:lnTo>
                <a:lnTo>
                  <a:pt x="253" y="4"/>
                </a:lnTo>
                <a:lnTo>
                  <a:pt x="235" y="7"/>
                </a:lnTo>
                <a:lnTo>
                  <a:pt x="216" y="11"/>
                </a:lnTo>
                <a:lnTo>
                  <a:pt x="198" y="15"/>
                </a:lnTo>
                <a:lnTo>
                  <a:pt x="181" y="21"/>
                </a:lnTo>
                <a:lnTo>
                  <a:pt x="162" y="27"/>
                </a:lnTo>
                <a:lnTo>
                  <a:pt x="144" y="34"/>
                </a:lnTo>
                <a:lnTo>
                  <a:pt x="125" y="41"/>
                </a:lnTo>
                <a:lnTo>
                  <a:pt x="108" y="49"/>
                </a:lnTo>
                <a:lnTo>
                  <a:pt x="91" y="57"/>
                </a:lnTo>
                <a:lnTo>
                  <a:pt x="74" y="66"/>
                </a:lnTo>
                <a:lnTo>
                  <a:pt x="56" y="75"/>
                </a:lnTo>
                <a:lnTo>
                  <a:pt x="40" y="85"/>
                </a:lnTo>
                <a:lnTo>
                  <a:pt x="24" y="95"/>
                </a:lnTo>
                <a:lnTo>
                  <a:pt x="9" y="105"/>
                </a:lnTo>
                <a:lnTo>
                  <a:pt x="6" y="111"/>
                </a:lnTo>
                <a:lnTo>
                  <a:pt x="2" y="118"/>
                </a:lnTo>
                <a:lnTo>
                  <a:pt x="0" y="126"/>
                </a:lnTo>
                <a:lnTo>
                  <a:pt x="0" y="134"/>
                </a:lnTo>
                <a:lnTo>
                  <a:pt x="1" y="142"/>
                </a:lnTo>
                <a:lnTo>
                  <a:pt x="5" y="148"/>
                </a:lnTo>
                <a:lnTo>
                  <a:pt x="13" y="151"/>
                </a:lnTo>
                <a:lnTo>
                  <a:pt x="23" y="151"/>
                </a:lnTo>
                <a:lnTo>
                  <a:pt x="37" y="141"/>
                </a:lnTo>
                <a:lnTo>
                  <a:pt x="52" y="131"/>
                </a:lnTo>
                <a:lnTo>
                  <a:pt x="68" y="120"/>
                </a:lnTo>
                <a:lnTo>
                  <a:pt x="84" y="111"/>
                </a:lnTo>
                <a:lnTo>
                  <a:pt x="101" y="102"/>
                </a:lnTo>
                <a:lnTo>
                  <a:pt x="119" y="93"/>
                </a:lnTo>
                <a:lnTo>
                  <a:pt x="137" y="85"/>
                </a:lnTo>
                <a:lnTo>
                  <a:pt x="155" y="77"/>
                </a:lnTo>
                <a:lnTo>
                  <a:pt x="174" y="70"/>
                </a:lnTo>
                <a:lnTo>
                  <a:pt x="192" y="63"/>
                </a:lnTo>
                <a:lnTo>
                  <a:pt x="212" y="58"/>
                </a:lnTo>
                <a:lnTo>
                  <a:pt x="230" y="53"/>
                </a:lnTo>
                <a:lnTo>
                  <a:pt x="249" y="50"/>
                </a:lnTo>
                <a:lnTo>
                  <a:pt x="268" y="48"/>
                </a:lnTo>
                <a:lnTo>
                  <a:pt x="286" y="47"/>
                </a:lnTo>
                <a:lnTo>
                  <a:pt x="304" y="47"/>
                </a:lnTo>
                <a:lnTo>
                  <a:pt x="324" y="53"/>
                </a:lnTo>
                <a:lnTo>
                  <a:pt x="337" y="65"/>
                </a:lnTo>
                <a:lnTo>
                  <a:pt x="347" y="83"/>
                </a:lnTo>
                <a:lnTo>
                  <a:pt x="353" y="104"/>
                </a:lnTo>
                <a:lnTo>
                  <a:pt x="357" y="130"/>
                </a:lnTo>
                <a:lnTo>
                  <a:pt x="358" y="156"/>
                </a:lnTo>
                <a:lnTo>
                  <a:pt x="359" y="185"/>
                </a:lnTo>
                <a:lnTo>
                  <a:pt x="359" y="214"/>
                </a:lnTo>
                <a:lnTo>
                  <a:pt x="358" y="315"/>
                </a:lnTo>
                <a:lnTo>
                  <a:pt x="355" y="463"/>
                </a:lnTo>
                <a:lnTo>
                  <a:pt x="351" y="595"/>
                </a:lnTo>
                <a:lnTo>
                  <a:pt x="350" y="653"/>
                </a:lnTo>
                <a:lnTo>
                  <a:pt x="343" y="677"/>
                </a:lnTo>
                <a:lnTo>
                  <a:pt x="335" y="700"/>
                </a:lnTo>
                <a:lnTo>
                  <a:pt x="324" y="722"/>
                </a:lnTo>
                <a:lnTo>
                  <a:pt x="311" y="743"/>
                </a:lnTo>
                <a:lnTo>
                  <a:pt x="297" y="762"/>
                </a:lnTo>
                <a:lnTo>
                  <a:pt x="282" y="782"/>
                </a:lnTo>
                <a:lnTo>
                  <a:pt x="265" y="799"/>
                </a:lnTo>
                <a:lnTo>
                  <a:pt x="246" y="815"/>
                </a:lnTo>
                <a:lnTo>
                  <a:pt x="228" y="831"/>
                </a:lnTo>
                <a:lnTo>
                  <a:pt x="208" y="847"/>
                </a:lnTo>
                <a:lnTo>
                  <a:pt x="188" y="861"/>
                </a:lnTo>
                <a:lnTo>
                  <a:pt x="168" y="875"/>
                </a:lnTo>
                <a:lnTo>
                  <a:pt x="147" y="889"/>
                </a:lnTo>
                <a:lnTo>
                  <a:pt x="127" y="902"/>
                </a:lnTo>
                <a:lnTo>
                  <a:pt x="106" y="914"/>
                </a:lnTo>
                <a:lnTo>
                  <a:pt x="86" y="927"/>
                </a:lnTo>
                <a:lnTo>
                  <a:pt x="86" y="964"/>
                </a:lnTo>
                <a:lnTo>
                  <a:pt x="91" y="964"/>
                </a:lnTo>
                <a:lnTo>
                  <a:pt x="101" y="960"/>
                </a:lnTo>
                <a:lnTo>
                  <a:pt x="115" y="955"/>
                </a:lnTo>
                <a:lnTo>
                  <a:pt x="132" y="944"/>
                </a:lnTo>
                <a:lnTo>
                  <a:pt x="153" y="932"/>
                </a:lnTo>
                <a:lnTo>
                  <a:pt x="175" y="917"/>
                </a:lnTo>
                <a:lnTo>
                  <a:pt x="199" y="899"/>
                </a:lnTo>
                <a:lnTo>
                  <a:pt x="224" y="881"/>
                </a:lnTo>
                <a:lnTo>
                  <a:pt x="250" y="859"/>
                </a:lnTo>
                <a:lnTo>
                  <a:pt x="274" y="837"/>
                </a:lnTo>
                <a:lnTo>
                  <a:pt x="298" y="813"/>
                </a:lnTo>
                <a:lnTo>
                  <a:pt x="320" y="788"/>
                </a:lnTo>
                <a:lnTo>
                  <a:pt x="340" y="762"/>
                </a:lnTo>
                <a:lnTo>
                  <a:pt x="356" y="737"/>
                </a:lnTo>
                <a:lnTo>
                  <a:pt x="368" y="710"/>
                </a:lnTo>
                <a:lnTo>
                  <a:pt x="376" y="684"/>
                </a:lnTo>
                <a:lnTo>
                  <a:pt x="390" y="524"/>
                </a:lnTo>
                <a:lnTo>
                  <a:pt x="395" y="358"/>
                </a:lnTo>
                <a:lnTo>
                  <a:pt x="389" y="196"/>
                </a:lnTo>
                <a:lnTo>
                  <a:pt x="372" y="49"/>
                </a:lnTo>
                <a:lnTo>
                  <a:pt x="366" y="37"/>
                </a:lnTo>
                <a:lnTo>
                  <a:pt x="359" y="28"/>
                </a:lnTo>
                <a:lnTo>
                  <a:pt x="351" y="19"/>
                </a:lnTo>
                <a:lnTo>
                  <a:pt x="342" y="12"/>
                </a:lnTo>
                <a:lnTo>
                  <a:pt x="330" y="7"/>
                </a:lnTo>
                <a:lnTo>
                  <a:pt x="319" y="4"/>
                </a:lnTo>
                <a:lnTo>
                  <a:pt x="305" y="2"/>
                </a:lnTo>
                <a:lnTo>
                  <a:pt x="289"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0" name="Freeform 99">
            <a:extLst>
              <a:ext uri="{FF2B5EF4-FFF2-40B4-BE49-F238E27FC236}">
                <a16:creationId xmlns:a16="http://schemas.microsoft.com/office/drawing/2014/main" id="{00000000-0008-0000-0000-000064000000}"/>
              </a:ext>
            </a:extLst>
          </xdr:cNvPr>
          <xdr:cNvSpPr>
            <a:spLocks/>
          </xdr:cNvSpPr>
        </xdr:nvSpPr>
        <xdr:spPr bwMode="auto">
          <a:xfrm rot="840000">
            <a:off x="5464529" y="1651726"/>
            <a:ext cx="669925" cy="225425"/>
          </a:xfrm>
          <a:custGeom>
            <a:avLst/>
            <a:gdLst/>
            <a:ahLst/>
            <a:cxnLst>
              <a:cxn ang="0">
                <a:pos x="435" y="68"/>
              </a:cxn>
              <a:cxn ang="0">
                <a:pos x="516" y="49"/>
              </a:cxn>
              <a:cxn ang="0">
                <a:pos x="592" y="37"/>
              </a:cxn>
              <a:cxn ang="0">
                <a:pos x="661" y="28"/>
              </a:cxn>
              <a:cxn ang="0">
                <a:pos x="721" y="27"/>
              </a:cxn>
              <a:cxn ang="0">
                <a:pos x="771" y="32"/>
              </a:cxn>
              <a:cxn ang="0">
                <a:pos x="809" y="41"/>
              </a:cxn>
              <a:cxn ang="0">
                <a:pos x="835" y="58"/>
              </a:cxn>
              <a:cxn ang="0">
                <a:pos x="843" y="63"/>
              </a:cxn>
              <a:cxn ang="0">
                <a:pos x="844" y="53"/>
              </a:cxn>
              <a:cxn ang="0">
                <a:pos x="835" y="37"/>
              </a:cxn>
              <a:cxn ang="0">
                <a:pos x="809" y="19"/>
              </a:cxn>
              <a:cxn ang="0">
                <a:pos x="770" y="7"/>
              </a:cxn>
              <a:cxn ang="0">
                <a:pos x="719" y="1"/>
              </a:cxn>
              <a:cxn ang="0">
                <a:pos x="658" y="0"/>
              </a:cxn>
              <a:cxn ang="0">
                <a:pos x="589" y="5"/>
              </a:cxn>
              <a:cxn ang="0">
                <a:pos x="512" y="17"/>
              </a:cxn>
              <a:cxn ang="0">
                <a:pos x="429" y="34"/>
              </a:cxn>
              <a:cxn ang="0">
                <a:pos x="350" y="56"/>
              </a:cxn>
              <a:cxn ang="0">
                <a:pos x="281" y="79"/>
              </a:cxn>
              <a:cxn ang="0">
                <a:pos x="217" y="103"/>
              </a:cxn>
              <a:cxn ang="0">
                <a:pos x="160" y="130"/>
              </a:cxn>
              <a:cxn ang="0">
                <a:pos x="109" y="156"/>
              </a:cxn>
              <a:cxn ang="0">
                <a:pos x="66" y="184"/>
              </a:cxn>
              <a:cxn ang="0">
                <a:pos x="33" y="211"/>
              </a:cxn>
              <a:cxn ang="0">
                <a:pos x="10" y="236"/>
              </a:cxn>
              <a:cxn ang="0">
                <a:pos x="0" y="259"/>
              </a:cxn>
              <a:cxn ang="0">
                <a:pos x="4" y="279"/>
              </a:cxn>
              <a:cxn ang="0">
                <a:pos x="11" y="270"/>
              </a:cxn>
              <a:cxn ang="0">
                <a:pos x="31" y="245"/>
              </a:cxn>
              <a:cxn ang="0">
                <a:pos x="61" y="219"/>
              </a:cxn>
              <a:cxn ang="0">
                <a:pos x="102" y="192"/>
              </a:cxn>
              <a:cxn ang="0">
                <a:pos x="154" y="166"/>
              </a:cxn>
              <a:cxn ang="0">
                <a:pos x="213" y="139"/>
              </a:cxn>
              <a:cxn ang="0">
                <a:pos x="281" y="114"/>
              </a:cxn>
              <a:cxn ang="0">
                <a:pos x="353" y="91"/>
              </a:cxn>
            </a:cxnLst>
            <a:rect l="0" t="0" r="r" b="b"/>
            <a:pathLst>
              <a:path w="844" h="283">
                <a:moveTo>
                  <a:pt x="392" y="79"/>
                </a:moveTo>
                <a:lnTo>
                  <a:pt x="435" y="68"/>
                </a:lnTo>
                <a:lnTo>
                  <a:pt x="475" y="58"/>
                </a:lnTo>
                <a:lnTo>
                  <a:pt x="516" y="49"/>
                </a:lnTo>
                <a:lnTo>
                  <a:pt x="555" y="42"/>
                </a:lnTo>
                <a:lnTo>
                  <a:pt x="592" y="37"/>
                </a:lnTo>
                <a:lnTo>
                  <a:pt x="627" y="32"/>
                </a:lnTo>
                <a:lnTo>
                  <a:pt x="661" y="28"/>
                </a:lnTo>
                <a:lnTo>
                  <a:pt x="692" y="27"/>
                </a:lnTo>
                <a:lnTo>
                  <a:pt x="721" y="27"/>
                </a:lnTo>
                <a:lnTo>
                  <a:pt x="747" y="28"/>
                </a:lnTo>
                <a:lnTo>
                  <a:pt x="771" y="32"/>
                </a:lnTo>
                <a:lnTo>
                  <a:pt x="792" y="35"/>
                </a:lnTo>
                <a:lnTo>
                  <a:pt x="809" y="41"/>
                </a:lnTo>
                <a:lnTo>
                  <a:pt x="823" y="49"/>
                </a:lnTo>
                <a:lnTo>
                  <a:pt x="835" y="58"/>
                </a:lnTo>
                <a:lnTo>
                  <a:pt x="842" y="69"/>
                </a:lnTo>
                <a:lnTo>
                  <a:pt x="843" y="63"/>
                </a:lnTo>
                <a:lnTo>
                  <a:pt x="844" y="58"/>
                </a:lnTo>
                <a:lnTo>
                  <a:pt x="844" y="53"/>
                </a:lnTo>
                <a:lnTo>
                  <a:pt x="842" y="48"/>
                </a:lnTo>
                <a:lnTo>
                  <a:pt x="835" y="37"/>
                </a:lnTo>
                <a:lnTo>
                  <a:pt x="823" y="27"/>
                </a:lnTo>
                <a:lnTo>
                  <a:pt x="809" y="19"/>
                </a:lnTo>
                <a:lnTo>
                  <a:pt x="791" y="12"/>
                </a:lnTo>
                <a:lnTo>
                  <a:pt x="770" y="7"/>
                </a:lnTo>
                <a:lnTo>
                  <a:pt x="746" y="3"/>
                </a:lnTo>
                <a:lnTo>
                  <a:pt x="719" y="1"/>
                </a:lnTo>
                <a:lnTo>
                  <a:pt x="691" y="0"/>
                </a:lnTo>
                <a:lnTo>
                  <a:pt x="658" y="0"/>
                </a:lnTo>
                <a:lnTo>
                  <a:pt x="625" y="2"/>
                </a:lnTo>
                <a:lnTo>
                  <a:pt x="589" y="5"/>
                </a:lnTo>
                <a:lnTo>
                  <a:pt x="551" y="10"/>
                </a:lnTo>
                <a:lnTo>
                  <a:pt x="512" y="17"/>
                </a:lnTo>
                <a:lnTo>
                  <a:pt x="471" y="25"/>
                </a:lnTo>
                <a:lnTo>
                  <a:pt x="429" y="34"/>
                </a:lnTo>
                <a:lnTo>
                  <a:pt x="385" y="46"/>
                </a:lnTo>
                <a:lnTo>
                  <a:pt x="350" y="56"/>
                </a:lnTo>
                <a:lnTo>
                  <a:pt x="314" y="68"/>
                </a:lnTo>
                <a:lnTo>
                  <a:pt x="281" y="79"/>
                </a:lnTo>
                <a:lnTo>
                  <a:pt x="248" y="91"/>
                </a:lnTo>
                <a:lnTo>
                  <a:pt x="217" y="103"/>
                </a:lnTo>
                <a:lnTo>
                  <a:pt x="187" y="117"/>
                </a:lnTo>
                <a:lnTo>
                  <a:pt x="160" y="130"/>
                </a:lnTo>
                <a:lnTo>
                  <a:pt x="133" y="144"/>
                </a:lnTo>
                <a:lnTo>
                  <a:pt x="109" y="156"/>
                </a:lnTo>
                <a:lnTo>
                  <a:pt x="87" y="170"/>
                </a:lnTo>
                <a:lnTo>
                  <a:pt x="66" y="184"/>
                </a:lnTo>
                <a:lnTo>
                  <a:pt x="49" y="197"/>
                </a:lnTo>
                <a:lnTo>
                  <a:pt x="33" y="211"/>
                </a:lnTo>
                <a:lnTo>
                  <a:pt x="20" y="223"/>
                </a:lnTo>
                <a:lnTo>
                  <a:pt x="10" y="236"/>
                </a:lnTo>
                <a:lnTo>
                  <a:pt x="2" y="249"/>
                </a:lnTo>
                <a:lnTo>
                  <a:pt x="0" y="259"/>
                </a:lnTo>
                <a:lnTo>
                  <a:pt x="2" y="270"/>
                </a:lnTo>
                <a:lnTo>
                  <a:pt x="4" y="279"/>
                </a:lnTo>
                <a:lnTo>
                  <a:pt x="7" y="283"/>
                </a:lnTo>
                <a:lnTo>
                  <a:pt x="11" y="270"/>
                </a:lnTo>
                <a:lnTo>
                  <a:pt x="19" y="258"/>
                </a:lnTo>
                <a:lnTo>
                  <a:pt x="31" y="245"/>
                </a:lnTo>
                <a:lnTo>
                  <a:pt x="45" y="231"/>
                </a:lnTo>
                <a:lnTo>
                  <a:pt x="61" y="219"/>
                </a:lnTo>
                <a:lnTo>
                  <a:pt x="80" y="205"/>
                </a:lnTo>
                <a:lnTo>
                  <a:pt x="102" y="192"/>
                </a:lnTo>
                <a:lnTo>
                  <a:pt x="127" y="178"/>
                </a:lnTo>
                <a:lnTo>
                  <a:pt x="154" y="166"/>
                </a:lnTo>
                <a:lnTo>
                  <a:pt x="183" y="152"/>
                </a:lnTo>
                <a:lnTo>
                  <a:pt x="213" y="139"/>
                </a:lnTo>
                <a:lnTo>
                  <a:pt x="246" y="126"/>
                </a:lnTo>
                <a:lnTo>
                  <a:pt x="281" y="114"/>
                </a:lnTo>
                <a:lnTo>
                  <a:pt x="316" y="102"/>
                </a:lnTo>
                <a:lnTo>
                  <a:pt x="353" y="91"/>
                </a:lnTo>
                <a:lnTo>
                  <a:pt x="392" y="79"/>
                </a:lnTo>
                <a:close/>
              </a:path>
            </a:pathLst>
          </a:custGeom>
          <a:solidFill>
            <a:srgbClr val="0000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1" name="Freeform 100">
            <a:extLst>
              <a:ext uri="{FF2B5EF4-FFF2-40B4-BE49-F238E27FC236}">
                <a16:creationId xmlns:a16="http://schemas.microsoft.com/office/drawing/2014/main" id="{00000000-0008-0000-0000-000065000000}"/>
              </a:ext>
            </a:extLst>
          </xdr:cNvPr>
          <xdr:cNvSpPr/>
        </xdr:nvSpPr>
        <xdr:spPr>
          <a:xfrm rot="10800000">
            <a:off x="5345295" y="1219200"/>
            <a:ext cx="914401" cy="646240"/>
          </a:xfrm>
          <a:custGeom>
            <a:avLst/>
            <a:gdLst>
              <a:gd name="connsiteX0" fmla="*/ 153198 w 831057"/>
              <a:gd name="connsiteY0" fmla="*/ 0 h 533400"/>
              <a:gd name="connsiteX1" fmla="*/ 677859 w 831057"/>
              <a:gd name="connsiteY1" fmla="*/ 0 h 533400"/>
              <a:gd name="connsiteX2" fmla="*/ 786186 w 831057"/>
              <a:gd name="connsiteY2" fmla="*/ 44871 h 533400"/>
              <a:gd name="connsiteX3" fmla="*/ 831056 w 831057"/>
              <a:gd name="connsiteY3" fmla="*/ 153198 h 533400"/>
              <a:gd name="connsiteX4" fmla="*/ 831057 w 831057"/>
              <a:gd name="connsiteY4" fmla="*/ 533400 h 533400"/>
              <a:gd name="connsiteX5" fmla="*/ 831057 w 831057"/>
              <a:gd name="connsiteY5" fmla="*/ 533400 h 533400"/>
              <a:gd name="connsiteX6" fmla="*/ 831057 w 831057"/>
              <a:gd name="connsiteY6" fmla="*/ 533400 h 533400"/>
              <a:gd name="connsiteX7" fmla="*/ 0 w 831057"/>
              <a:gd name="connsiteY7" fmla="*/ 533400 h 533400"/>
              <a:gd name="connsiteX8" fmla="*/ 0 w 831057"/>
              <a:gd name="connsiteY8" fmla="*/ 533400 h 533400"/>
              <a:gd name="connsiteX9" fmla="*/ 0 w 831057"/>
              <a:gd name="connsiteY9" fmla="*/ 533400 h 533400"/>
              <a:gd name="connsiteX10" fmla="*/ 0 w 831057"/>
              <a:gd name="connsiteY10" fmla="*/ 153198 h 533400"/>
              <a:gd name="connsiteX11" fmla="*/ 44871 w 831057"/>
              <a:gd name="connsiteY11" fmla="*/ 44871 h 533400"/>
              <a:gd name="connsiteX12" fmla="*/ 153198 w 831057"/>
              <a:gd name="connsiteY12" fmla="*/ 1 h 533400"/>
              <a:gd name="connsiteX13" fmla="*/ 153198 w 831057"/>
              <a:gd name="connsiteY13" fmla="*/ 0 h 533400"/>
              <a:gd name="connsiteX0" fmla="*/ 153198 w 859629"/>
              <a:gd name="connsiteY0" fmla="*/ 0 h 533400"/>
              <a:gd name="connsiteX1" fmla="*/ 677859 w 859629"/>
              <a:gd name="connsiteY1" fmla="*/ 0 h 533400"/>
              <a:gd name="connsiteX2" fmla="*/ 786186 w 859629"/>
              <a:gd name="connsiteY2" fmla="*/ 44871 h 533400"/>
              <a:gd name="connsiteX3" fmla="*/ 831056 w 859629"/>
              <a:gd name="connsiteY3" fmla="*/ 153198 h 533400"/>
              <a:gd name="connsiteX4" fmla="*/ 831057 w 859629"/>
              <a:gd name="connsiteY4" fmla="*/ 533400 h 533400"/>
              <a:gd name="connsiteX5" fmla="*/ 831057 w 859629"/>
              <a:gd name="connsiteY5" fmla="*/ 533400 h 533400"/>
              <a:gd name="connsiteX6" fmla="*/ 859629 w 859629"/>
              <a:gd name="connsiteY6" fmla="*/ 481018 h 533400"/>
              <a:gd name="connsiteX7" fmla="*/ 0 w 859629"/>
              <a:gd name="connsiteY7" fmla="*/ 533400 h 533400"/>
              <a:gd name="connsiteX8" fmla="*/ 0 w 859629"/>
              <a:gd name="connsiteY8" fmla="*/ 533400 h 533400"/>
              <a:gd name="connsiteX9" fmla="*/ 0 w 859629"/>
              <a:gd name="connsiteY9" fmla="*/ 533400 h 533400"/>
              <a:gd name="connsiteX10" fmla="*/ 0 w 859629"/>
              <a:gd name="connsiteY10" fmla="*/ 153198 h 533400"/>
              <a:gd name="connsiteX11" fmla="*/ 44871 w 859629"/>
              <a:gd name="connsiteY11" fmla="*/ 44871 h 533400"/>
              <a:gd name="connsiteX12" fmla="*/ 153198 w 859629"/>
              <a:gd name="connsiteY12" fmla="*/ 1 h 533400"/>
              <a:gd name="connsiteX13" fmla="*/ 153198 w 859629"/>
              <a:gd name="connsiteY13" fmla="*/ 0 h 533400"/>
              <a:gd name="connsiteX0" fmla="*/ 207969 w 914400"/>
              <a:gd name="connsiteY0" fmla="*/ 0 h 533400"/>
              <a:gd name="connsiteX1" fmla="*/ 732630 w 914400"/>
              <a:gd name="connsiteY1" fmla="*/ 0 h 533400"/>
              <a:gd name="connsiteX2" fmla="*/ 840957 w 914400"/>
              <a:gd name="connsiteY2" fmla="*/ 44871 h 533400"/>
              <a:gd name="connsiteX3" fmla="*/ 885827 w 914400"/>
              <a:gd name="connsiteY3" fmla="*/ 153198 h 533400"/>
              <a:gd name="connsiteX4" fmla="*/ 885828 w 914400"/>
              <a:gd name="connsiteY4" fmla="*/ 533400 h 533400"/>
              <a:gd name="connsiteX5" fmla="*/ 885828 w 914400"/>
              <a:gd name="connsiteY5" fmla="*/ 533400 h 533400"/>
              <a:gd name="connsiteX6" fmla="*/ 914400 w 914400"/>
              <a:gd name="connsiteY6" fmla="*/ 481018 h 533400"/>
              <a:gd name="connsiteX7" fmla="*/ 54771 w 914400"/>
              <a:gd name="connsiteY7" fmla="*/ 533400 h 533400"/>
              <a:gd name="connsiteX8" fmla="*/ 54771 w 914400"/>
              <a:gd name="connsiteY8" fmla="*/ 533400 h 533400"/>
              <a:gd name="connsiteX9" fmla="*/ 0 w 914400"/>
              <a:gd name="connsiteY9" fmla="*/ 481018 h 533400"/>
              <a:gd name="connsiteX10" fmla="*/ 54771 w 914400"/>
              <a:gd name="connsiteY10" fmla="*/ 153198 h 533400"/>
              <a:gd name="connsiteX11" fmla="*/ 99642 w 914400"/>
              <a:gd name="connsiteY11" fmla="*/ 44871 h 533400"/>
              <a:gd name="connsiteX12" fmla="*/ 207969 w 914400"/>
              <a:gd name="connsiteY12" fmla="*/ 1 h 533400"/>
              <a:gd name="connsiteX13" fmla="*/ 207969 w 914400"/>
              <a:gd name="connsiteY13" fmla="*/ 0 h 533400"/>
              <a:gd name="connsiteX0" fmla="*/ 207969 w 885828"/>
              <a:gd name="connsiteY0" fmla="*/ 0 h 557218"/>
              <a:gd name="connsiteX1" fmla="*/ 732630 w 885828"/>
              <a:gd name="connsiteY1" fmla="*/ 0 h 557218"/>
              <a:gd name="connsiteX2" fmla="*/ 840957 w 885828"/>
              <a:gd name="connsiteY2" fmla="*/ 44871 h 557218"/>
              <a:gd name="connsiteX3" fmla="*/ 885827 w 885828"/>
              <a:gd name="connsiteY3" fmla="*/ 153198 h 557218"/>
              <a:gd name="connsiteX4" fmla="*/ 885828 w 885828"/>
              <a:gd name="connsiteY4" fmla="*/ 533400 h 557218"/>
              <a:gd name="connsiteX5" fmla="*/ 885828 w 885828"/>
              <a:gd name="connsiteY5" fmla="*/ 533400 h 557218"/>
              <a:gd name="connsiteX6" fmla="*/ 838201 w 885828"/>
              <a:gd name="connsiteY6" fmla="*/ 557218 h 557218"/>
              <a:gd name="connsiteX7" fmla="*/ 54771 w 885828"/>
              <a:gd name="connsiteY7" fmla="*/ 533400 h 557218"/>
              <a:gd name="connsiteX8" fmla="*/ 54771 w 885828"/>
              <a:gd name="connsiteY8" fmla="*/ 533400 h 557218"/>
              <a:gd name="connsiteX9" fmla="*/ 0 w 885828"/>
              <a:gd name="connsiteY9" fmla="*/ 481018 h 557218"/>
              <a:gd name="connsiteX10" fmla="*/ 54771 w 885828"/>
              <a:gd name="connsiteY10" fmla="*/ 153198 h 557218"/>
              <a:gd name="connsiteX11" fmla="*/ 99642 w 885828"/>
              <a:gd name="connsiteY11" fmla="*/ 44871 h 557218"/>
              <a:gd name="connsiteX12" fmla="*/ 207969 w 885828"/>
              <a:gd name="connsiteY12" fmla="*/ 1 h 557218"/>
              <a:gd name="connsiteX13" fmla="*/ 207969 w 885828"/>
              <a:gd name="connsiteY13" fmla="*/ 0 h 557218"/>
              <a:gd name="connsiteX0" fmla="*/ 207969 w 914401"/>
              <a:gd name="connsiteY0" fmla="*/ 0 h 557218"/>
              <a:gd name="connsiteX1" fmla="*/ 732630 w 914401"/>
              <a:gd name="connsiteY1" fmla="*/ 0 h 557218"/>
              <a:gd name="connsiteX2" fmla="*/ 840957 w 914401"/>
              <a:gd name="connsiteY2" fmla="*/ 44871 h 557218"/>
              <a:gd name="connsiteX3" fmla="*/ 885827 w 914401"/>
              <a:gd name="connsiteY3" fmla="*/ 153198 h 557218"/>
              <a:gd name="connsiteX4" fmla="*/ 885828 w 914401"/>
              <a:gd name="connsiteY4" fmla="*/ 533400 h 557218"/>
              <a:gd name="connsiteX5" fmla="*/ 914401 w 914401"/>
              <a:gd name="connsiteY5" fmla="*/ 481018 h 557218"/>
              <a:gd name="connsiteX6" fmla="*/ 838201 w 914401"/>
              <a:gd name="connsiteY6" fmla="*/ 557218 h 557218"/>
              <a:gd name="connsiteX7" fmla="*/ 54771 w 914401"/>
              <a:gd name="connsiteY7" fmla="*/ 533400 h 557218"/>
              <a:gd name="connsiteX8" fmla="*/ 54771 w 914401"/>
              <a:gd name="connsiteY8" fmla="*/ 533400 h 557218"/>
              <a:gd name="connsiteX9" fmla="*/ 0 w 914401"/>
              <a:gd name="connsiteY9" fmla="*/ 481018 h 557218"/>
              <a:gd name="connsiteX10" fmla="*/ 54771 w 914401"/>
              <a:gd name="connsiteY10" fmla="*/ 153198 h 557218"/>
              <a:gd name="connsiteX11" fmla="*/ 99642 w 914401"/>
              <a:gd name="connsiteY11" fmla="*/ 44871 h 557218"/>
              <a:gd name="connsiteX12" fmla="*/ 207969 w 914401"/>
              <a:gd name="connsiteY12" fmla="*/ 1 h 557218"/>
              <a:gd name="connsiteX13" fmla="*/ 207969 w 914401"/>
              <a:gd name="connsiteY13" fmla="*/ 0 h 557218"/>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885828 w 914401"/>
              <a:gd name="connsiteY4" fmla="*/ 533400 h 533400"/>
              <a:gd name="connsiteX5" fmla="*/ 914401 w 914401"/>
              <a:gd name="connsiteY5" fmla="*/ 481018 h 533400"/>
              <a:gd name="connsiteX6" fmla="*/ 838200 w 914401"/>
              <a:gd name="connsiteY6" fmla="*/ 481018 h 533400"/>
              <a:gd name="connsiteX7" fmla="*/ 54771 w 914401"/>
              <a:gd name="connsiteY7" fmla="*/ 533400 h 533400"/>
              <a:gd name="connsiteX8" fmla="*/ 54771 w 914401"/>
              <a:gd name="connsiteY8" fmla="*/ 533400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914400 w 914401"/>
              <a:gd name="connsiteY4" fmla="*/ 481018 h 533400"/>
              <a:gd name="connsiteX5" fmla="*/ 914401 w 914401"/>
              <a:gd name="connsiteY5" fmla="*/ 481018 h 533400"/>
              <a:gd name="connsiteX6" fmla="*/ 838200 w 914401"/>
              <a:gd name="connsiteY6" fmla="*/ 481018 h 533400"/>
              <a:gd name="connsiteX7" fmla="*/ 54771 w 914401"/>
              <a:gd name="connsiteY7" fmla="*/ 533400 h 533400"/>
              <a:gd name="connsiteX8" fmla="*/ 54771 w 914401"/>
              <a:gd name="connsiteY8" fmla="*/ 533400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533400"/>
              <a:gd name="connsiteX1" fmla="*/ 732630 w 914401"/>
              <a:gd name="connsiteY1" fmla="*/ 0 h 533400"/>
              <a:gd name="connsiteX2" fmla="*/ 840957 w 914401"/>
              <a:gd name="connsiteY2" fmla="*/ 44871 h 533400"/>
              <a:gd name="connsiteX3" fmla="*/ 885827 w 914401"/>
              <a:gd name="connsiteY3" fmla="*/ 153198 h 533400"/>
              <a:gd name="connsiteX4" fmla="*/ 914400 w 914401"/>
              <a:gd name="connsiteY4" fmla="*/ 481018 h 533400"/>
              <a:gd name="connsiteX5" fmla="*/ 914401 w 914401"/>
              <a:gd name="connsiteY5" fmla="*/ 481018 h 533400"/>
              <a:gd name="connsiteX6" fmla="*/ 838200 w 914401"/>
              <a:gd name="connsiteY6" fmla="*/ 481018 h 533400"/>
              <a:gd name="connsiteX7" fmla="*/ 54771 w 914401"/>
              <a:gd name="connsiteY7" fmla="*/ 533400 h 533400"/>
              <a:gd name="connsiteX8" fmla="*/ 76200 w 914401"/>
              <a:gd name="connsiteY8" fmla="*/ 481018 h 533400"/>
              <a:gd name="connsiteX9" fmla="*/ 0 w 914401"/>
              <a:gd name="connsiteY9" fmla="*/ 481018 h 533400"/>
              <a:gd name="connsiteX10" fmla="*/ 54771 w 914401"/>
              <a:gd name="connsiteY10" fmla="*/ 153198 h 533400"/>
              <a:gd name="connsiteX11" fmla="*/ 99642 w 914401"/>
              <a:gd name="connsiteY11" fmla="*/ 44871 h 533400"/>
              <a:gd name="connsiteX12" fmla="*/ 207969 w 914401"/>
              <a:gd name="connsiteY12" fmla="*/ 1 h 533400"/>
              <a:gd name="connsiteX13" fmla="*/ 207969 w 914401"/>
              <a:gd name="connsiteY13" fmla="*/ 0 h 533400"/>
              <a:gd name="connsiteX0" fmla="*/ 207969 w 914401"/>
              <a:gd name="connsiteY0" fmla="*/ 0 h 481018"/>
              <a:gd name="connsiteX1" fmla="*/ 732630 w 914401"/>
              <a:gd name="connsiteY1" fmla="*/ 0 h 481018"/>
              <a:gd name="connsiteX2" fmla="*/ 840957 w 914401"/>
              <a:gd name="connsiteY2" fmla="*/ 44871 h 481018"/>
              <a:gd name="connsiteX3" fmla="*/ 885827 w 914401"/>
              <a:gd name="connsiteY3" fmla="*/ 153198 h 481018"/>
              <a:gd name="connsiteX4" fmla="*/ 914400 w 914401"/>
              <a:gd name="connsiteY4" fmla="*/ 481018 h 481018"/>
              <a:gd name="connsiteX5" fmla="*/ 914401 w 914401"/>
              <a:gd name="connsiteY5" fmla="*/ 481018 h 481018"/>
              <a:gd name="connsiteX6" fmla="*/ 838200 w 914401"/>
              <a:gd name="connsiteY6" fmla="*/ 481018 h 481018"/>
              <a:gd name="connsiteX7" fmla="*/ 228600 w 914401"/>
              <a:gd name="connsiteY7" fmla="*/ 481018 h 481018"/>
              <a:gd name="connsiteX8" fmla="*/ 76200 w 914401"/>
              <a:gd name="connsiteY8" fmla="*/ 481018 h 481018"/>
              <a:gd name="connsiteX9" fmla="*/ 0 w 914401"/>
              <a:gd name="connsiteY9" fmla="*/ 481018 h 481018"/>
              <a:gd name="connsiteX10" fmla="*/ 54771 w 914401"/>
              <a:gd name="connsiteY10" fmla="*/ 153198 h 481018"/>
              <a:gd name="connsiteX11" fmla="*/ 99642 w 914401"/>
              <a:gd name="connsiteY11" fmla="*/ 44871 h 481018"/>
              <a:gd name="connsiteX12" fmla="*/ 207969 w 914401"/>
              <a:gd name="connsiteY12" fmla="*/ 1 h 481018"/>
              <a:gd name="connsiteX13" fmla="*/ 207969 w 914401"/>
              <a:gd name="connsiteY13" fmla="*/ 0 h 481018"/>
              <a:gd name="connsiteX0" fmla="*/ 207969 w 914401"/>
              <a:gd name="connsiteY0" fmla="*/ 0 h 557218"/>
              <a:gd name="connsiteX1" fmla="*/ 732630 w 914401"/>
              <a:gd name="connsiteY1" fmla="*/ 0 h 557218"/>
              <a:gd name="connsiteX2" fmla="*/ 840957 w 914401"/>
              <a:gd name="connsiteY2" fmla="*/ 44871 h 557218"/>
              <a:gd name="connsiteX3" fmla="*/ 885827 w 914401"/>
              <a:gd name="connsiteY3" fmla="*/ 153198 h 557218"/>
              <a:gd name="connsiteX4" fmla="*/ 914400 w 914401"/>
              <a:gd name="connsiteY4" fmla="*/ 481018 h 557218"/>
              <a:gd name="connsiteX5" fmla="*/ 914401 w 914401"/>
              <a:gd name="connsiteY5" fmla="*/ 481018 h 557218"/>
              <a:gd name="connsiteX6" fmla="*/ 838200 w 914401"/>
              <a:gd name="connsiteY6" fmla="*/ 481018 h 557218"/>
              <a:gd name="connsiteX7" fmla="*/ 228600 w 914401"/>
              <a:gd name="connsiteY7" fmla="*/ 557218 h 557218"/>
              <a:gd name="connsiteX8" fmla="*/ 76200 w 914401"/>
              <a:gd name="connsiteY8" fmla="*/ 481018 h 557218"/>
              <a:gd name="connsiteX9" fmla="*/ 0 w 914401"/>
              <a:gd name="connsiteY9" fmla="*/ 481018 h 557218"/>
              <a:gd name="connsiteX10" fmla="*/ 54771 w 914401"/>
              <a:gd name="connsiteY10" fmla="*/ 153198 h 557218"/>
              <a:gd name="connsiteX11" fmla="*/ 99642 w 914401"/>
              <a:gd name="connsiteY11" fmla="*/ 44871 h 557218"/>
              <a:gd name="connsiteX12" fmla="*/ 207969 w 914401"/>
              <a:gd name="connsiteY12" fmla="*/ 1 h 557218"/>
              <a:gd name="connsiteX13" fmla="*/ 207969 w 914401"/>
              <a:gd name="connsiteY13" fmla="*/ 0 h 557218"/>
              <a:gd name="connsiteX0" fmla="*/ 207969 w 914401"/>
              <a:gd name="connsiteY0" fmla="*/ 0 h 561187"/>
              <a:gd name="connsiteX1" fmla="*/ 732630 w 914401"/>
              <a:gd name="connsiteY1" fmla="*/ 0 h 561187"/>
              <a:gd name="connsiteX2" fmla="*/ 840957 w 914401"/>
              <a:gd name="connsiteY2" fmla="*/ 44871 h 561187"/>
              <a:gd name="connsiteX3" fmla="*/ 885827 w 914401"/>
              <a:gd name="connsiteY3" fmla="*/ 153198 h 561187"/>
              <a:gd name="connsiteX4" fmla="*/ 914400 w 914401"/>
              <a:gd name="connsiteY4" fmla="*/ 481018 h 561187"/>
              <a:gd name="connsiteX5" fmla="*/ 914401 w 914401"/>
              <a:gd name="connsiteY5" fmla="*/ 481018 h 561187"/>
              <a:gd name="connsiteX6" fmla="*/ 838200 w 914401"/>
              <a:gd name="connsiteY6" fmla="*/ 481018 h 561187"/>
              <a:gd name="connsiteX7" fmla="*/ 228600 w 914401"/>
              <a:gd name="connsiteY7" fmla="*/ 557218 h 561187"/>
              <a:gd name="connsiteX8" fmla="*/ 76200 w 914401"/>
              <a:gd name="connsiteY8" fmla="*/ 481018 h 561187"/>
              <a:gd name="connsiteX9" fmla="*/ 0 w 914401"/>
              <a:gd name="connsiteY9" fmla="*/ 481018 h 561187"/>
              <a:gd name="connsiteX10" fmla="*/ 54771 w 914401"/>
              <a:gd name="connsiteY10" fmla="*/ 153198 h 561187"/>
              <a:gd name="connsiteX11" fmla="*/ 99642 w 914401"/>
              <a:gd name="connsiteY11" fmla="*/ 44871 h 561187"/>
              <a:gd name="connsiteX12" fmla="*/ 207969 w 914401"/>
              <a:gd name="connsiteY12" fmla="*/ 1 h 561187"/>
              <a:gd name="connsiteX13" fmla="*/ 207969 w 914401"/>
              <a:gd name="connsiteY13" fmla="*/ 0 h 561187"/>
              <a:gd name="connsiteX0" fmla="*/ 207969 w 914401"/>
              <a:gd name="connsiteY0" fmla="*/ 0 h 561186"/>
              <a:gd name="connsiteX1" fmla="*/ 732630 w 914401"/>
              <a:gd name="connsiteY1" fmla="*/ 0 h 561186"/>
              <a:gd name="connsiteX2" fmla="*/ 840957 w 914401"/>
              <a:gd name="connsiteY2" fmla="*/ 44871 h 561186"/>
              <a:gd name="connsiteX3" fmla="*/ 885827 w 914401"/>
              <a:gd name="connsiteY3" fmla="*/ 153198 h 561186"/>
              <a:gd name="connsiteX4" fmla="*/ 914400 w 914401"/>
              <a:gd name="connsiteY4" fmla="*/ 481018 h 561186"/>
              <a:gd name="connsiteX5" fmla="*/ 914401 w 914401"/>
              <a:gd name="connsiteY5" fmla="*/ 481018 h 561186"/>
              <a:gd name="connsiteX6" fmla="*/ 838200 w 914401"/>
              <a:gd name="connsiteY6" fmla="*/ 481018 h 561186"/>
              <a:gd name="connsiteX7" fmla="*/ 228600 w 914401"/>
              <a:gd name="connsiteY7" fmla="*/ 557218 h 561186"/>
              <a:gd name="connsiteX8" fmla="*/ 76200 w 914401"/>
              <a:gd name="connsiteY8" fmla="*/ 481017 h 561186"/>
              <a:gd name="connsiteX9" fmla="*/ 0 w 914401"/>
              <a:gd name="connsiteY9" fmla="*/ 481018 h 561186"/>
              <a:gd name="connsiteX10" fmla="*/ 54771 w 914401"/>
              <a:gd name="connsiteY10" fmla="*/ 153198 h 561186"/>
              <a:gd name="connsiteX11" fmla="*/ 99642 w 914401"/>
              <a:gd name="connsiteY11" fmla="*/ 44871 h 561186"/>
              <a:gd name="connsiteX12" fmla="*/ 207969 w 914401"/>
              <a:gd name="connsiteY12" fmla="*/ 1 h 561186"/>
              <a:gd name="connsiteX13" fmla="*/ 207969 w 914401"/>
              <a:gd name="connsiteY13" fmla="*/ 0 h 561186"/>
              <a:gd name="connsiteX0" fmla="*/ 207969 w 914401"/>
              <a:gd name="connsiteY0" fmla="*/ 0 h 561186"/>
              <a:gd name="connsiteX1" fmla="*/ 732630 w 914401"/>
              <a:gd name="connsiteY1" fmla="*/ 0 h 561186"/>
              <a:gd name="connsiteX2" fmla="*/ 840957 w 914401"/>
              <a:gd name="connsiteY2" fmla="*/ 44871 h 561186"/>
              <a:gd name="connsiteX3" fmla="*/ 885827 w 914401"/>
              <a:gd name="connsiteY3" fmla="*/ 153198 h 561186"/>
              <a:gd name="connsiteX4" fmla="*/ 914400 w 914401"/>
              <a:gd name="connsiteY4" fmla="*/ 481018 h 561186"/>
              <a:gd name="connsiteX5" fmla="*/ 914401 w 914401"/>
              <a:gd name="connsiteY5" fmla="*/ 481018 h 561186"/>
              <a:gd name="connsiteX6" fmla="*/ 838200 w 914401"/>
              <a:gd name="connsiteY6" fmla="*/ 481018 h 561186"/>
              <a:gd name="connsiteX7" fmla="*/ 228600 w 914401"/>
              <a:gd name="connsiteY7" fmla="*/ 557218 h 561186"/>
              <a:gd name="connsiteX8" fmla="*/ 76200 w 914401"/>
              <a:gd name="connsiteY8" fmla="*/ 481017 h 561186"/>
              <a:gd name="connsiteX9" fmla="*/ 0 w 914401"/>
              <a:gd name="connsiteY9" fmla="*/ 481018 h 561186"/>
              <a:gd name="connsiteX10" fmla="*/ 54771 w 914401"/>
              <a:gd name="connsiteY10" fmla="*/ 153198 h 561186"/>
              <a:gd name="connsiteX11" fmla="*/ 99642 w 914401"/>
              <a:gd name="connsiteY11" fmla="*/ 44871 h 561186"/>
              <a:gd name="connsiteX12" fmla="*/ 207969 w 914401"/>
              <a:gd name="connsiteY12" fmla="*/ 1 h 561186"/>
              <a:gd name="connsiteX13" fmla="*/ 207969 w 914401"/>
              <a:gd name="connsiteY13" fmla="*/ 0 h 561186"/>
              <a:gd name="connsiteX0" fmla="*/ 207969 w 914401"/>
              <a:gd name="connsiteY0" fmla="*/ 0 h 637387"/>
              <a:gd name="connsiteX1" fmla="*/ 732630 w 914401"/>
              <a:gd name="connsiteY1" fmla="*/ 0 h 637387"/>
              <a:gd name="connsiteX2" fmla="*/ 840957 w 914401"/>
              <a:gd name="connsiteY2" fmla="*/ 44871 h 637387"/>
              <a:gd name="connsiteX3" fmla="*/ 885827 w 914401"/>
              <a:gd name="connsiteY3" fmla="*/ 153198 h 637387"/>
              <a:gd name="connsiteX4" fmla="*/ 914400 w 914401"/>
              <a:gd name="connsiteY4" fmla="*/ 481018 h 637387"/>
              <a:gd name="connsiteX5" fmla="*/ 914401 w 914401"/>
              <a:gd name="connsiteY5" fmla="*/ 481018 h 637387"/>
              <a:gd name="connsiteX6" fmla="*/ 838200 w 914401"/>
              <a:gd name="connsiteY6" fmla="*/ 481018 h 637387"/>
              <a:gd name="connsiteX7" fmla="*/ 228600 w 914401"/>
              <a:gd name="connsiteY7" fmla="*/ 557218 h 637387"/>
              <a:gd name="connsiteX8" fmla="*/ 76200 w 914401"/>
              <a:gd name="connsiteY8" fmla="*/ 557218 h 637387"/>
              <a:gd name="connsiteX9" fmla="*/ 0 w 914401"/>
              <a:gd name="connsiteY9" fmla="*/ 481018 h 637387"/>
              <a:gd name="connsiteX10" fmla="*/ 54771 w 914401"/>
              <a:gd name="connsiteY10" fmla="*/ 153198 h 637387"/>
              <a:gd name="connsiteX11" fmla="*/ 99642 w 914401"/>
              <a:gd name="connsiteY11" fmla="*/ 44871 h 637387"/>
              <a:gd name="connsiteX12" fmla="*/ 207969 w 914401"/>
              <a:gd name="connsiteY12" fmla="*/ 1 h 637387"/>
              <a:gd name="connsiteX13" fmla="*/ 207969 w 914401"/>
              <a:gd name="connsiteY13" fmla="*/ 0 h 637387"/>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228600 w 914401"/>
              <a:gd name="connsiteY7" fmla="*/ 557218 h 577856"/>
              <a:gd name="connsiteX8" fmla="*/ 76200 w 914401"/>
              <a:gd name="connsiteY8" fmla="*/ 557218 h 577856"/>
              <a:gd name="connsiteX9" fmla="*/ 0 w 914401"/>
              <a:gd name="connsiteY9" fmla="*/ 481018 h 577856"/>
              <a:gd name="connsiteX10" fmla="*/ 54771 w 914401"/>
              <a:gd name="connsiteY10" fmla="*/ 153198 h 577856"/>
              <a:gd name="connsiteX11" fmla="*/ 99642 w 914401"/>
              <a:gd name="connsiteY11" fmla="*/ 44871 h 577856"/>
              <a:gd name="connsiteX12" fmla="*/ 207969 w 914401"/>
              <a:gd name="connsiteY12" fmla="*/ 1 h 577856"/>
              <a:gd name="connsiteX13" fmla="*/ 207969 w 914401"/>
              <a:gd name="connsiteY13"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228600 w 914401"/>
              <a:gd name="connsiteY7" fmla="*/ 557218 h 577856"/>
              <a:gd name="connsiteX8" fmla="*/ 76200 w 914401"/>
              <a:gd name="connsiteY8" fmla="*/ 557218 h 577856"/>
              <a:gd name="connsiteX9" fmla="*/ 0 w 914401"/>
              <a:gd name="connsiteY9" fmla="*/ 481018 h 577856"/>
              <a:gd name="connsiteX10" fmla="*/ 54771 w 914401"/>
              <a:gd name="connsiteY10" fmla="*/ 153198 h 577856"/>
              <a:gd name="connsiteX11" fmla="*/ 99642 w 914401"/>
              <a:gd name="connsiteY11" fmla="*/ 44871 h 577856"/>
              <a:gd name="connsiteX12" fmla="*/ 207969 w 914401"/>
              <a:gd name="connsiteY12" fmla="*/ 1 h 577856"/>
              <a:gd name="connsiteX13" fmla="*/ 207969 w 914401"/>
              <a:gd name="connsiteY13"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542925 w 914401"/>
              <a:gd name="connsiteY7" fmla="*/ 521499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4810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8382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2286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762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04800 w 914401"/>
              <a:gd name="connsiteY8" fmla="*/ 557218 h 577856"/>
              <a:gd name="connsiteX9" fmla="*/ 1524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77856"/>
              <a:gd name="connsiteX1" fmla="*/ 732630 w 914401"/>
              <a:gd name="connsiteY1" fmla="*/ 0 h 577856"/>
              <a:gd name="connsiteX2" fmla="*/ 840957 w 914401"/>
              <a:gd name="connsiteY2" fmla="*/ 44871 h 577856"/>
              <a:gd name="connsiteX3" fmla="*/ 885827 w 914401"/>
              <a:gd name="connsiteY3" fmla="*/ 153198 h 577856"/>
              <a:gd name="connsiteX4" fmla="*/ 914400 w 914401"/>
              <a:gd name="connsiteY4" fmla="*/ 481018 h 577856"/>
              <a:gd name="connsiteX5" fmla="*/ 914401 w 914401"/>
              <a:gd name="connsiteY5" fmla="*/ 481018 h 577856"/>
              <a:gd name="connsiteX6" fmla="*/ 762000 w 914401"/>
              <a:gd name="connsiteY6" fmla="*/ 557218 h 577856"/>
              <a:gd name="connsiteX7" fmla="*/ 533400 w 914401"/>
              <a:gd name="connsiteY7" fmla="*/ 557218 h 577856"/>
              <a:gd name="connsiteX8" fmla="*/ 381000 w 914401"/>
              <a:gd name="connsiteY8" fmla="*/ 557218 h 577856"/>
              <a:gd name="connsiteX9" fmla="*/ 152400 w 914401"/>
              <a:gd name="connsiteY9" fmla="*/ 557218 h 577856"/>
              <a:gd name="connsiteX10" fmla="*/ 0 w 914401"/>
              <a:gd name="connsiteY10" fmla="*/ 481018 h 577856"/>
              <a:gd name="connsiteX11" fmla="*/ 54771 w 914401"/>
              <a:gd name="connsiteY11" fmla="*/ 153198 h 577856"/>
              <a:gd name="connsiteX12" fmla="*/ 99642 w 914401"/>
              <a:gd name="connsiteY12" fmla="*/ 44871 h 577856"/>
              <a:gd name="connsiteX13" fmla="*/ 207969 w 914401"/>
              <a:gd name="connsiteY13" fmla="*/ 1 h 577856"/>
              <a:gd name="connsiteX14" fmla="*/ 207969 w 914401"/>
              <a:gd name="connsiteY14" fmla="*/ 0 h 577856"/>
              <a:gd name="connsiteX0" fmla="*/ 207969 w 914401"/>
              <a:gd name="connsiteY0" fmla="*/ 0 h 563568"/>
              <a:gd name="connsiteX1" fmla="*/ 732630 w 914401"/>
              <a:gd name="connsiteY1" fmla="*/ 0 h 563568"/>
              <a:gd name="connsiteX2" fmla="*/ 840957 w 914401"/>
              <a:gd name="connsiteY2" fmla="*/ 44871 h 563568"/>
              <a:gd name="connsiteX3" fmla="*/ 885827 w 914401"/>
              <a:gd name="connsiteY3" fmla="*/ 153198 h 563568"/>
              <a:gd name="connsiteX4" fmla="*/ 914400 w 914401"/>
              <a:gd name="connsiteY4" fmla="*/ 481018 h 563568"/>
              <a:gd name="connsiteX5" fmla="*/ 914401 w 914401"/>
              <a:gd name="connsiteY5" fmla="*/ 481018 h 563568"/>
              <a:gd name="connsiteX6" fmla="*/ 762000 w 914401"/>
              <a:gd name="connsiteY6" fmla="*/ 557218 h 563568"/>
              <a:gd name="connsiteX7" fmla="*/ 533400 w 914401"/>
              <a:gd name="connsiteY7" fmla="*/ 557218 h 563568"/>
              <a:gd name="connsiteX8" fmla="*/ 381000 w 914401"/>
              <a:gd name="connsiteY8" fmla="*/ 557218 h 563568"/>
              <a:gd name="connsiteX9" fmla="*/ 152400 w 914401"/>
              <a:gd name="connsiteY9" fmla="*/ 557218 h 563568"/>
              <a:gd name="connsiteX10" fmla="*/ 0 w 914401"/>
              <a:gd name="connsiteY10" fmla="*/ 481018 h 563568"/>
              <a:gd name="connsiteX11" fmla="*/ 54771 w 914401"/>
              <a:gd name="connsiteY11" fmla="*/ 153198 h 563568"/>
              <a:gd name="connsiteX12" fmla="*/ 99642 w 914401"/>
              <a:gd name="connsiteY12" fmla="*/ 44871 h 563568"/>
              <a:gd name="connsiteX13" fmla="*/ 207969 w 914401"/>
              <a:gd name="connsiteY13" fmla="*/ 1 h 563568"/>
              <a:gd name="connsiteX14" fmla="*/ 207969 w 914401"/>
              <a:gd name="connsiteY14" fmla="*/ 0 h 5635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14401" h="563568">
                <a:moveTo>
                  <a:pt x="207969" y="0"/>
                </a:moveTo>
                <a:lnTo>
                  <a:pt x="732630" y="0"/>
                </a:lnTo>
                <a:cubicBezTo>
                  <a:pt x="773261" y="0"/>
                  <a:pt x="812227" y="16141"/>
                  <a:pt x="840957" y="44871"/>
                </a:cubicBezTo>
                <a:cubicBezTo>
                  <a:pt x="869687" y="73601"/>
                  <a:pt x="885828" y="112568"/>
                  <a:pt x="885827" y="153198"/>
                </a:cubicBezTo>
                <a:cubicBezTo>
                  <a:pt x="885827" y="279932"/>
                  <a:pt x="914400" y="354284"/>
                  <a:pt x="914400" y="481018"/>
                </a:cubicBezTo>
                <a:lnTo>
                  <a:pt x="914401" y="481018"/>
                </a:lnTo>
                <a:cubicBezTo>
                  <a:pt x="863601" y="506418"/>
                  <a:pt x="867569" y="531818"/>
                  <a:pt x="762000" y="557218"/>
                </a:cubicBezTo>
                <a:lnTo>
                  <a:pt x="533400" y="557218"/>
                </a:lnTo>
                <a:lnTo>
                  <a:pt x="381000" y="557218"/>
                </a:lnTo>
                <a:cubicBezTo>
                  <a:pt x="289718" y="562774"/>
                  <a:pt x="362744" y="563568"/>
                  <a:pt x="152400" y="557218"/>
                </a:cubicBezTo>
                <a:lnTo>
                  <a:pt x="0" y="481018"/>
                </a:lnTo>
                <a:lnTo>
                  <a:pt x="54771" y="153198"/>
                </a:lnTo>
                <a:cubicBezTo>
                  <a:pt x="54771" y="112567"/>
                  <a:pt x="70912" y="73601"/>
                  <a:pt x="99642" y="44871"/>
                </a:cubicBezTo>
                <a:cubicBezTo>
                  <a:pt x="128372" y="16141"/>
                  <a:pt x="167339" y="0"/>
                  <a:pt x="207969" y="1"/>
                </a:cubicBezTo>
                <a:lnTo>
                  <a:pt x="207969" y="0"/>
                </a:lnTo>
                <a:close/>
              </a:path>
            </a:pathLst>
          </a:custGeom>
          <a:solidFill>
            <a:schemeClr val="bg1">
              <a:alpha val="9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02" name="Freeform 101">
            <a:extLst>
              <a:ext uri="{FF2B5EF4-FFF2-40B4-BE49-F238E27FC236}">
                <a16:creationId xmlns:a16="http://schemas.microsoft.com/office/drawing/2014/main" id="{00000000-0008-0000-0000-000066000000}"/>
              </a:ext>
            </a:extLst>
          </xdr:cNvPr>
          <xdr:cNvSpPr>
            <a:spLocks/>
          </xdr:cNvSpPr>
        </xdr:nvSpPr>
        <xdr:spPr bwMode="auto">
          <a:xfrm rot="840000">
            <a:off x="5411250" y="1170618"/>
            <a:ext cx="203200" cy="612775"/>
          </a:xfrm>
          <a:custGeom>
            <a:avLst/>
            <a:gdLst/>
            <a:ahLst/>
            <a:cxnLst>
              <a:cxn ang="0">
                <a:pos x="98" y="22"/>
              </a:cxn>
              <a:cxn ang="0">
                <a:pos x="94" y="4"/>
              </a:cxn>
              <a:cxn ang="0">
                <a:pos x="76" y="2"/>
              </a:cxn>
              <a:cxn ang="0">
                <a:pos x="46" y="5"/>
              </a:cxn>
              <a:cxn ang="0">
                <a:pos x="19" y="7"/>
              </a:cxn>
              <a:cxn ang="0">
                <a:pos x="2" y="9"/>
              </a:cxn>
              <a:cxn ang="0">
                <a:pos x="8" y="42"/>
              </a:cxn>
              <a:cxn ang="0">
                <a:pos x="34" y="135"/>
              </a:cxn>
              <a:cxn ang="0">
                <a:pos x="70" y="253"/>
              </a:cxn>
              <a:cxn ang="0">
                <a:pos x="110" y="382"/>
              </a:cxn>
              <a:cxn ang="0">
                <a:pos x="152" y="511"/>
              </a:cxn>
              <a:cxn ang="0">
                <a:pos x="189" y="626"/>
              </a:cxn>
              <a:cxn ang="0">
                <a:pos x="217" y="715"/>
              </a:cxn>
              <a:cxn ang="0">
                <a:pos x="235" y="766"/>
              </a:cxn>
              <a:cxn ang="0">
                <a:pos x="256" y="756"/>
              </a:cxn>
              <a:cxn ang="0">
                <a:pos x="250" y="736"/>
              </a:cxn>
              <a:cxn ang="0">
                <a:pos x="240" y="709"/>
              </a:cxn>
              <a:cxn ang="0">
                <a:pos x="231" y="680"/>
              </a:cxn>
              <a:cxn ang="0">
                <a:pos x="221" y="648"/>
              </a:cxn>
              <a:cxn ang="0">
                <a:pos x="233" y="647"/>
              </a:cxn>
              <a:cxn ang="0">
                <a:pos x="246" y="644"/>
              </a:cxn>
              <a:cxn ang="0">
                <a:pos x="247" y="629"/>
              </a:cxn>
              <a:cxn ang="0">
                <a:pos x="239" y="617"/>
              </a:cxn>
              <a:cxn ang="0">
                <a:pos x="227" y="619"/>
              </a:cxn>
              <a:cxn ang="0">
                <a:pos x="213" y="620"/>
              </a:cxn>
              <a:cxn ang="0">
                <a:pos x="201" y="587"/>
              </a:cxn>
              <a:cxn ang="0">
                <a:pos x="190" y="551"/>
              </a:cxn>
              <a:cxn ang="0">
                <a:pos x="178" y="513"/>
              </a:cxn>
              <a:cxn ang="0">
                <a:pos x="167" y="475"/>
              </a:cxn>
              <a:cxn ang="0">
                <a:pos x="177" y="476"/>
              </a:cxn>
              <a:cxn ang="0">
                <a:pos x="192" y="475"/>
              </a:cxn>
              <a:cxn ang="0">
                <a:pos x="208" y="472"/>
              </a:cxn>
              <a:cxn ang="0">
                <a:pos x="228" y="467"/>
              </a:cxn>
              <a:cxn ang="0">
                <a:pos x="230" y="452"/>
              </a:cxn>
              <a:cxn ang="0">
                <a:pos x="222" y="440"/>
              </a:cxn>
              <a:cxn ang="0">
                <a:pos x="202" y="444"/>
              </a:cxn>
              <a:cxn ang="0">
                <a:pos x="187" y="446"/>
              </a:cxn>
              <a:cxn ang="0">
                <a:pos x="174" y="448"/>
              </a:cxn>
              <a:cxn ang="0">
                <a:pos x="159" y="448"/>
              </a:cxn>
              <a:cxn ang="0">
                <a:pos x="145" y="402"/>
              </a:cxn>
              <a:cxn ang="0">
                <a:pos x="131" y="354"/>
              </a:cxn>
              <a:cxn ang="0">
                <a:pos x="117" y="308"/>
              </a:cxn>
              <a:cxn ang="0">
                <a:pos x="103" y="263"/>
              </a:cxn>
              <a:cxn ang="0">
                <a:pos x="115" y="260"/>
              </a:cxn>
              <a:cxn ang="0">
                <a:pos x="126" y="257"/>
              </a:cxn>
              <a:cxn ang="0">
                <a:pos x="128" y="242"/>
              </a:cxn>
              <a:cxn ang="0">
                <a:pos x="119" y="230"/>
              </a:cxn>
              <a:cxn ang="0">
                <a:pos x="108" y="233"/>
              </a:cxn>
              <a:cxn ang="0">
                <a:pos x="95" y="237"/>
              </a:cxn>
              <a:cxn ang="0">
                <a:pos x="76" y="172"/>
              </a:cxn>
              <a:cxn ang="0">
                <a:pos x="58" y="116"/>
              </a:cxn>
              <a:cxn ang="0">
                <a:pos x="46" y="70"/>
              </a:cxn>
              <a:cxn ang="0">
                <a:pos x="35" y="36"/>
              </a:cxn>
              <a:cxn ang="0">
                <a:pos x="50" y="35"/>
              </a:cxn>
              <a:cxn ang="0">
                <a:pos x="65" y="33"/>
              </a:cxn>
              <a:cxn ang="0">
                <a:pos x="81" y="30"/>
              </a:cxn>
              <a:cxn ang="0">
                <a:pos x="95" y="27"/>
              </a:cxn>
            </a:cxnLst>
            <a:rect l="0" t="0" r="r" b="b"/>
            <a:pathLst>
              <a:path w="256" h="773">
                <a:moveTo>
                  <a:pt x="95" y="27"/>
                </a:moveTo>
                <a:lnTo>
                  <a:pt x="98" y="22"/>
                </a:lnTo>
                <a:lnTo>
                  <a:pt x="98" y="13"/>
                </a:lnTo>
                <a:lnTo>
                  <a:pt x="94" y="4"/>
                </a:lnTo>
                <a:lnTo>
                  <a:pt x="89" y="0"/>
                </a:lnTo>
                <a:lnTo>
                  <a:pt x="76" y="2"/>
                </a:lnTo>
                <a:lnTo>
                  <a:pt x="61" y="3"/>
                </a:lnTo>
                <a:lnTo>
                  <a:pt x="46" y="5"/>
                </a:lnTo>
                <a:lnTo>
                  <a:pt x="32" y="6"/>
                </a:lnTo>
                <a:lnTo>
                  <a:pt x="19" y="7"/>
                </a:lnTo>
                <a:lnTo>
                  <a:pt x="9" y="7"/>
                </a:lnTo>
                <a:lnTo>
                  <a:pt x="2" y="9"/>
                </a:lnTo>
                <a:lnTo>
                  <a:pt x="0" y="9"/>
                </a:lnTo>
                <a:lnTo>
                  <a:pt x="8" y="42"/>
                </a:lnTo>
                <a:lnTo>
                  <a:pt x="19" y="85"/>
                </a:lnTo>
                <a:lnTo>
                  <a:pt x="34" y="135"/>
                </a:lnTo>
                <a:lnTo>
                  <a:pt x="50" y="192"/>
                </a:lnTo>
                <a:lnTo>
                  <a:pt x="70" y="253"/>
                </a:lnTo>
                <a:lnTo>
                  <a:pt x="89" y="317"/>
                </a:lnTo>
                <a:lnTo>
                  <a:pt x="110" y="382"/>
                </a:lnTo>
                <a:lnTo>
                  <a:pt x="131" y="448"/>
                </a:lnTo>
                <a:lnTo>
                  <a:pt x="152" y="511"/>
                </a:lnTo>
                <a:lnTo>
                  <a:pt x="170" y="571"/>
                </a:lnTo>
                <a:lnTo>
                  <a:pt x="189" y="626"/>
                </a:lnTo>
                <a:lnTo>
                  <a:pt x="205" y="675"/>
                </a:lnTo>
                <a:lnTo>
                  <a:pt x="217" y="715"/>
                </a:lnTo>
                <a:lnTo>
                  <a:pt x="228" y="746"/>
                </a:lnTo>
                <a:lnTo>
                  <a:pt x="235" y="766"/>
                </a:lnTo>
                <a:lnTo>
                  <a:pt x="237" y="773"/>
                </a:lnTo>
                <a:lnTo>
                  <a:pt x="256" y="756"/>
                </a:lnTo>
                <a:lnTo>
                  <a:pt x="253" y="746"/>
                </a:lnTo>
                <a:lnTo>
                  <a:pt x="250" y="736"/>
                </a:lnTo>
                <a:lnTo>
                  <a:pt x="245" y="723"/>
                </a:lnTo>
                <a:lnTo>
                  <a:pt x="240" y="709"/>
                </a:lnTo>
                <a:lnTo>
                  <a:pt x="236" y="695"/>
                </a:lnTo>
                <a:lnTo>
                  <a:pt x="231" y="680"/>
                </a:lnTo>
                <a:lnTo>
                  <a:pt x="227" y="664"/>
                </a:lnTo>
                <a:lnTo>
                  <a:pt x="221" y="648"/>
                </a:lnTo>
                <a:lnTo>
                  <a:pt x="227" y="647"/>
                </a:lnTo>
                <a:lnTo>
                  <a:pt x="233" y="647"/>
                </a:lnTo>
                <a:lnTo>
                  <a:pt x="240" y="646"/>
                </a:lnTo>
                <a:lnTo>
                  <a:pt x="246" y="644"/>
                </a:lnTo>
                <a:lnTo>
                  <a:pt x="248" y="639"/>
                </a:lnTo>
                <a:lnTo>
                  <a:pt x="247" y="629"/>
                </a:lnTo>
                <a:lnTo>
                  <a:pt x="244" y="620"/>
                </a:lnTo>
                <a:lnTo>
                  <a:pt x="239" y="617"/>
                </a:lnTo>
                <a:lnTo>
                  <a:pt x="232" y="619"/>
                </a:lnTo>
                <a:lnTo>
                  <a:pt x="227" y="619"/>
                </a:lnTo>
                <a:lnTo>
                  <a:pt x="220" y="620"/>
                </a:lnTo>
                <a:lnTo>
                  <a:pt x="213" y="620"/>
                </a:lnTo>
                <a:lnTo>
                  <a:pt x="207" y="604"/>
                </a:lnTo>
                <a:lnTo>
                  <a:pt x="201" y="587"/>
                </a:lnTo>
                <a:lnTo>
                  <a:pt x="195" y="569"/>
                </a:lnTo>
                <a:lnTo>
                  <a:pt x="190" y="551"/>
                </a:lnTo>
                <a:lnTo>
                  <a:pt x="184" y="533"/>
                </a:lnTo>
                <a:lnTo>
                  <a:pt x="178" y="513"/>
                </a:lnTo>
                <a:lnTo>
                  <a:pt x="172" y="495"/>
                </a:lnTo>
                <a:lnTo>
                  <a:pt x="167" y="475"/>
                </a:lnTo>
                <a:lnTo>
                  <a:pt x="171" y="476"/>
                </a:lnTo>
                <a:lnTo>
                  <a:pt x="177" y="476"/>
                </a:lnTo>
                <a:lnTo>
                  <a:pt x="184" y="476"/>
                </a:lnTo>
                <a:lnTo>
                  <a:pt x="192" y="475"/>
                </a:lnTo>
                <a:lnTo>
                  <a:pt x="200" y="473"/>
                </a:lnTo>
                <a:lnTo>
                  <a:pt x="208" y="472"/>
                </a:lnTo>
                <a:lnTo>
                  <a:pt x="218" y="470"/>
                </a:lnTo>
                <a:lnTo>
                  <a:pt x="228" y="467"/>
                </a:lnTo>
                <a:lnTo>
                  <a:pt x="231" y="463"/>
                </a:lnTo>
                <a:lnTo>
                  <a:pt x="230" y="452"/>
                </a:lnTo>
                <a:lnTo>
                  <a:pt x="227" y="443"/>
                </a:lnTo>
                <a:lnTo>
                  <a:pt x="222" y="440"/>
                </a:lnTo>
                <a:lnTo>
                  <a:pt x="212" y="442"/>
                </a:lnTo>
                <a:lnTo>
                  <a:pt x="202" y="444"/>
                </a:lnTo>
                <a:lnTo>
                  <a:pt x="194" y="445"/>
                </a:lnTo>
                <a:lnTo>
                  <a:pt x="187" y="446"/>
                </a:lnTo>
                <a:lnTo>
                  <a:pt x="180" y="446"/>
                </a:lnTo>
                <a:lnTo>
                  <a:pt x="174" y="448"/>
                </a:lnTo>
                <a:lnTo>
                  <a:pt x="167" y="448"/>
                </a:lnTo>
                <a:lnTo>
                  <a:pt x="159" y="448"/>
                </a:lnTo>
                <a:lnTo>
                  <a:pt x="152" y="425"/>
                </a:lnTo>
                <a:lnTo>
                  <a:pt x="145" y="402"/>
                </a:lnTo>
                <a:lnTo>
                  <a:pt x="138" y="378"/>
                </a:lnTo>
                <a:lnTo>
                  <a:pt x="131" y="354"/>
                </a:lnTo>
                <a:lnTo>
                  <a:pt x="124" y="331"/>
                </a:lnTo>
                <a:lnTo>
                  <a:pt x="117" y="308"/>
                </a:lnTo>
                <a:lnTo>
                  <a:pt x="110" y="285"/>
                </a:lnTo>
                <a:lnTo>
                  <a:pt x="103" y="263"/>
                </a:lnTo>
                <a:lnTo>
                  <a:pt x="109" y="262"/>
                </a:lnTo>
                <a:lnTo>
                  <a:pt x="115" y="260"/>
                </a:lnTo>
                <a:lnTo>
                  <a:pt x="121" y="259"/>
                </a:lnTo>
                <a:lnTo>
                  <a:pt x="126" y="257"/>
                </a:lnTo>
                <a:lnTo>
                  <a:pt x="129" y="252"/>
                </a:lnTo>
                <a:lnTo>
                  <a:pt x="128" y="242"/>
                </a:lnTo>
                <a:lnTo>
                  <a:pt x="124" y="233"/>
                </a:lnTo>
                <a:lnTo>
                  <a:pt x="119" y="230"/>
                </a:lnTo>
                <a:lnTo>
                  <a:pt x="114" y="231"/>
                </a:lnTo>
                <a:lnTo>
                  <a:pt x="108" y="233"/>
                </a:lnTo>
                <a:lnTo>
                  <a:pt x="101" y="234"/>
                </a:lnTo>
                <a:lnTo>
                  <a:pt x="95" y="237"/>
                </a:lnTo>
                <a:lnTo>
                  <a:pt x="85" y="203"/>
                </a:lnTo>
                <a:lnTo>
                  <a:pt x="76" y="172"/>
                </a:lnTo>
                <a:lnTo>
                  <a:pt x="66" y="143"/>
                </a:lnTo>
                <a:lnTo>
                  <a:pt x="58" y="116"/>
                </a:lnTo>
                <a:lnTo>
                  <a:pt x="51" y="92"/>
                </a:lnTo>
                <a:lnTo>
                  <a:pt x="46" y="70"/>
                </a:lnTo>
                <a:lnTo>
                  <a:pt x="40" y="51"/>
                </a:lnTo>
                <a:lnTo>
                  <a:pt x="35" y="36"/>
                </a:lnTo>
                <a:lnTo>
                  <a:pt x="42" y="35"/>
                </a:lnTo>
                <a:lnTo>
                  <a:pt x="50" y="35"/>
                </a:lnTo>
                <a:lnTo>
                  <a:pt x="58" y="34"/>
                </a:lnTo>
                <a:lnTo>
                  <a:pt x="65" y="33"/>
                </a:lnTo>
                <a:lnTo>
                  <a:pt x="73" y="33"/>
                </a:lnTo>
                <a:lnTo>
                  <a:pt x="81" y="30"/>
                </a:lnTo>
                <a:lnTo>
                  <a:pt x="88" y="29"/>
                </a:lnTo>
                <a:lnTo>
                  <a:pt x="95" y="27"/>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3" name="Freeform 102">
            <a:extLst>
              <a:ext uri="{FF2B5EF4-FFF2-40B4-BE49-F238E27FC236}">
                <a16:creationId xmlns:a16="http://schemas.microsoft.com/office/drawing/2014/main" id="{00000000-0008-0000-0000-000067000000}"/>
              </a:ext>
            </a:extLst>
          </xdr:cNvPr>
          <xdr:cNvSpPr>
            <a:spLocks/>
          </xdr:cNvSpPr>
        </xdr:nvSpPr>
        <xdr:spPr bwMode="auto">
          <a:xfrm rot="840000">
            <a:off x="5103188" y="818400"/>
            <a:ext cx="1116013" cy="1052513"/>
          </a:xfrm>
          <a:custGeom>
            <a:avLst/>
            <a:gdLst/>
            <a:ahLst/>
            <a:cxnLst>
              <a:cxn ang="0">
                <a:pos x="459" y="1120"/>
              </a:cxn>
              <a:cxn ang="0">
                <a:pos x="398" y="938"/>
              </a:cxn>
              <a:cxn ang="0">
                <a:pos x="324" y="732"/>
              </a:cxn>
              <a:cxn ang="0">
                <a:pos x="250" y="571"/>
              </a:cxn>
              <a:cxn ang="0">
                <a:pos x="193" y="529"/>
              </a:cxn>
              <a:cxn ang="0">
                <a:pos x="141" y="512"/>
              </a:cxn>
              <a:cxn ang="0">
                <a:pos x="92" y="495"/>
              </a:cxn>
              <a:cxn ang="0">
                <a:pos x="49" y="468"/>
              </a:cxn>
              <a:cxn ang="0">
                <a:pos x="73" y="412"/>
              </a:cxn>
              <a:cxn ang="0">
                <a:pos x="167" y="367"/>
              </a:cxn>
              <a:cxn ang="0">
                <a:pos x="251" y="321"/>
              </a:cxn>
              <a:cxn ang="0">
                <a:pos x="341" y="269"/>
              </a:cxn>
              <a:cxn ang="0">
                <a:pos x="435" y="222"/>
              </a:cxn>
              <a:cxn ang="0">
                <a:pos x="531" y="182"/>
              </a:cxn>
              <a:cxn ang="0">
                <a:pos x="957" y="61"/>
              </a:cxn>
              <a:cxn ang="0">
                <a:pos x="1083" y="44"/>
              </a:cxn>
              <a:cxn ang="0">
                <a:pos x="1201" y="44"/>
              </a:cxn>
              <a:cxn ang="0">
                <a:pos x="1294" y="68"/>
              </a:cxn>
              <a:cxn ang="0">
                <a:pos x="1347" y="134"/>
              </a:cxn>
              <a:cxn ang="0">
                <a:pos x="1386" y="96"/>
              </a:cxn>
              <a:cxn ang="0">
                <a:pos x="1321" y="33"/>
              </a:cxn>
              <a:cxn ang="0">
                <a:pos x="1240" y="5"/>
              </a:cxn>
              <a:cxn ang="0">
                <a:pos x="1150" y="1"/>
              </a:cxn>
              <a:cxn ang="0">
                <a:pos x="1058" y="11"/>
              </a:cxn>
              <a:cxn ang="0">
                <a:pos x="1025" y="16"/>
              </a:cxn>
              <a:cxn ang="0">
                <a:pos x="941" y="34"/>
              </a:cxn>
              <a:cxn ang="0">
                <a:pos x="829" y="58"/>
              </a:cxn>
              <a:cxn ang="0">
                <a:pos x="713" y="88"/>
              </a:cxn>
              <a:cxn ang="0">
                <a:pos x="584" y="131"/>
              </a:cxn>
              <a:cxn ang="0">
                <a:pos x="449" y="185"/>
              </a:cxn>
              <a:cxn ang="0">
                <a:pos x="316" y="249"/>
              </a:cxn>
              <a:cxn ang="0">
                <a:pos x="193" y="322"/>
              </a:cxn>
              <a:cxn ang="0">
                <a:pos x="140" y="351"/>
              </a:cxn>
              <a:cxn ang="0">
                <a:pos x="89" y="373"/>
              </a:cxn>
              <a:cxn ang="0">
                <a:pos x="43" y="401"/>
              </a:cxn>
              <a:cxn ang="0">
                <a:pos x="4" y="447"/>
              </a:cxn>
              <a:cxn ang="0">
                <a:pos x="5" y="488"/>
              </a:cxn>
              <a:cxn ang="0">
                <a:pos x="39" y="512"/>
              </a:cxn>
              <a:cxn ang="0">
                <a:pos x="100" y="532"/>
              </a:cxn>
              <a:cxn ang="0">
                <a:pos x="149" y="555"/>
              </a:cxn>
              <a:cxn ang="0">
                <a:pos x="191" y="583"/>
              </a:cxn>
              <a:cxn ang="0">
                <a:pos x="228" y="624"/>
              </a:cxn>
              <a:cxn ang="0">
                <a:pos x="274" y="736"/>
              </a:cxn>
              <a:cxn ang="0">
                <a:pos x="346" y="943"/>
              </a:cxn>
              <a:cxn ang="0">
                <a:pos x="421" y="1152"/>
              </a:cxn>
              <a:cxn ang="0">
                <a:pos x="472" y="1264"/>
              </a:cxn>
              <a:cxn ang="0">
                <a:pos x="534" y="1315"/>
              </a:cxn>
              <a:cxn ang="0">
                <a:pos x="601" y="1322"/>
              </a:cxn>
              <a:cxn ang="0">
                <a:pos x="542" y="1275"/>
              </a:cxn>
              <a:cxn ang="0">
                <a:pos x="499" y="1215"/>
              </a:cxn>
            </a:cxnLst>
            <a:rect l="0" t="0" r="r" b="b"/>
            <a:pathLst>
              <a:path w="1405" h="1327">
                <a:moveTo>
                  <a:pt x="490" y="1199"/>
                </a:moveTo>
                <a:lnTo>
                  <a:pt x="482" y="1180"/>
                </a:lnTo>
                <a:lnTo>
                  <a:pt x="472" y="1154"/>
                </a:lnTo>
                <a:lnTo>
                  <a:pt x="459" y="1120"/>
                </a:lnTo>
                <a:lnTo>
                  <a:pt x="446" y="1081"/>
                </a:lnTo>
                <a:lnTo>
                  <a:pt x="432" y="1037"/>
                </a:lnTo>
                <a:lnTo>
                  <a:pt x="415" y="989"/>
                </a:lnTo>
                <a:lnTo>
                  <a:pt x="398" y="938"/>
                </a:lnTo>
                <a:lnTo>
                  <a:pt x="381" y="887"/>
                </a:lnTo>
                <a:lnTo>
                  <a:pt x="362" y="835"/>
                </a:lnTo>
                <a:lnTo>
                  <a:pt x="343" y="783"/>
                </a:lnTo>
                <a:lnTo>
                  <a:pt x="324" y="732"/>
                </a:lnTo>
                <a:lnTo>
                  <a:pt x="305" y="685"/>
                </a:lnTo>
                <a:lnTo>
                  <a:pt x="286" y="641"/>
                </a:lnTo>
                <a:lnTo>
                  <a:pt x="268" y="603"/>
                </a:lnTo>
                <a:lnTo>
                  <a:pt x="250" y="571"/>
                </a:lnTo>
                <a:lnTo>
                  <a:pt x="232" y="545"/>
                </a:lnTo>
                <a:lnTo>
                  <a:pt x="220" y="540"/>
                </a:lnTo>
                <a:lnTo>
                  <a:pt x="207" y="534"/>
                </a:lnTo>
                <a:lnTo>
                  <a:pt x="193" y="529"/>
                </a:lnTo>
                <a:lnTo>
                  <a:pt x="180" y="525"/>
                </a:lnTo>
                <a:lnTo>
                  <a:pt x="167" y="520"/>
                </a:lnTo>
                <a:lnTo>
                  <a:pt x="154" y="517"/>
                </a:lnTo>
                <a:lnTo>
                  <a:pt x="141" y="512"/>
                </a:lnTo>
                <a:lnTo>
                  <a:pt x="129" y="509"/>
                </a:lnTo>
                <a:lnTo>
                  <a:pt x="116" y="504"/>
                </a:lnTo>
                <a:lnTo>
                  <a:pt x="103" y="499"/>
                </a:lnTo>
                <a:lnTo>
                  <a:pt x="92" y="495"/>
                </a:lnTo>
                <a:lnTo>
                  <a:pt x="80" y="489"/>
                </a:lnTo>
                <a:lnTo>
                  <a:pt x="69" y="482"/>
                </a:lnTo>
                <a:lnTo>
                  <a:pt x="60" y="475"/>
                </a:lnTo>
                <a:lnTo>
                  <a:pt x="49" y="468"/>
                </a:lnTo>
                <a:lnTo>
                  <a:pt x="41" y="459"/>
                </a:lnTo>
                <a:lnTo>
                  <a:pt x="46" y="443"/>
                </a:lnTo>
                <a:lnTo>
                  <a:pt x="57" y="427"/>
                </a:lnTo>
                <a:lnTo>
                  <a:pt x="73" y="412"/>
                </a:lnTo>
                <a:lnTo>
                  <a:pt x="94" y="398"/>
                </a:lnTo>
                <a:lnTo>
                  <a:pt x="117" y="386"/>
                </a:lnTo>
                <a:lnTo>
                  <a:pt x="142" y="376"/>
                </a:lnTo>
                <a:lnTo>
                  <a:pt x="167" y="367"/>
                </a:lnTo>
                <a:lnTo>
                  <a:pt x="190" y="361"/>
                </a:lnTo>
                <a:lnTo>
                  <a:pt x="209" y="347"/>
                </a:lnTo>
                <a:lnTo>
                  <a:pt x="230" y="335"/>
                </a:lnTo>
                <a:lnTo>
                  <a:pt x="251" y="321"/>
                </a:lnTo>
                <a:lnTo>
                  <a:pt x="273" y="308"/>
                </a:lnTo>
                <a:lnTo>
                  <a:pt x="294" y="294"/>
                </a:lnTo>
                <a:lnTo>
                  <a:pt x="317" y="282"/>
                </a:lnTo>
                <a:lnTo>
                  <a:pt x="341" y="269"/>
                </a:lnTo>
                <a:lnTo>
                  <a:pt x="364" y="257"/>
                </a:lnTo>
                <a:lnTo>
                  <a:pt x="388" y="245"/>
                </a:lnTo>
                <a:lnTo>
                  <a:pt x="411" y="233"/>
                </a:lnTo>
                <a:lnTo>
                  <a:pt x="435" y="222"/>
                </a:lnTo>
                <a:lnTo>
                  <a:pt x="459" y="211"/>
                </a:lnTo>
                <a:lnTo>
                  <a:pt x="482" y="201"/>
                </a:lnTo>
                <a:lnTo>
                  <a:pt x="506" y="192"/>
                </a:lnTo>
                <a:lnTo>
                  <a:pt x="531" y="182"/>
                </a:lnTo>
                <a:lnTo>
                  <a:pt x="554" y="174"/>
                </a:lnTo>
                <a:lnTo>
                  <a:pt x="896" y="73"/>
                </a:lnTo>
                <a:lnTo>
                  <a:pt x="926" y="67"/>
                </a:lnTo>
                <a:lnTo>
                  <a:pt x="957" y="61"/>
                </a:lnTo>
                <a:lnTo>
                  <a:pt x="989" y="56"/>
                </a:lnTo>
                <a:lnTo>
                  <a:pt x="1020" y="51"/>
                </a:lnTo>
                <a:lnTo>
                  <a:pt x="1052" y="48"/>
                </a:lnTo>
                <a:lnTo>
                  <a:pt x="1083" y="44"/>
                </a:lnTo>
                <a:lnTo>
                  <a:pt x="1114" y="42"/>
                </a:lnTo>
                <a:lnTo>
                  <a:pt x="1144" y="41"/>
                </a:lnTo>
                <a:lnTo>
                  <a:pt x="1173" y="42"/>
                </a:lnTo>
                <a:lnTo>
                  <a:pt x="1201" y="44"/>
                </a:lnTo>
                <a:lnTo>
                  <a:pt x="1227" y="48"/>
                </a:lnTo>
                <a:lnTo>
                  <a:pt x="1252" y="52"/>
                </a:lnTo>
                <a:lnTo>
                  <a:pt x="1275" y="59"/>
                </a:lnTo>
                <a:lnTo>
                  <a:pt x="1294" y="68"/>
                </a:lnTo>
                <a:lnTo>
                  <a:pt x="1311" y="79"/>
                </a:lnTo>
                <a:lnTo>
                  <a:pt x="1326" y="93"/>
                </a:lnTo>
                <a:lnTo>
                  <a:pt x="1340" y="113"/>
                </a:lnTo>
                <a:lnTo>
                  <a:pt x="1347" y="134"/>
                </a:lnTo>
                <a:lnTo>
                  <a:pt x="1353" y="157"/>
                </a:lnTo>
                <a:lnTo>
                  <a:pt x="1357" y="182"/>
                </a:lnTo>
                <a:lnTo>
                  <a:pt x="1405" y="186"/>
                </a:lnTo>
                <a:lnTo>
                  <a:pt x="1386" y="96"/>
                </a:lnTo>
                <a:lnTo>
                  <a:pt x="1371" y="76"/>
                </a:lnTo>
                <a:lnTo>
                  <a:pt x="1356" y="59"/>
                </a:lnTo>
                <a:lnTo>
                  <a:pt x="1339" y="45"/>
                </a:lnTo>
                <a:lnTo>
                  <a:pt x="1321" y="33"/>
                </a:lnTo>
                <a:lnTo>
                  <a:pt x="1302" y="23"/>
                </a:lnTo>
                <a:lnTo>
                  <a:pt x="1283" y="15"/>
                </a:lnTo>
                <a:lnTo>
                  <a:pt x="1262" y="10"/>
                </a:lnTo>
                <a:lnTo>
                  <a:pt x="1240" y="5"/>
                </a:lnTo>
                <a:lnTo>
                  <a:pt x="1218" y="3"/>
                </a:lnTo>
                <a:lnTo>
                  <a:pt x="1196" y="0"/>
                </a:lnTo>
                <a:lnTo>
                  <a:pt x="1173" y="0"/>
                </a:lnTo>
                <a:lnTo>
                  <a:pt x="1150" y="1"/>
                </a:lnTo>
                <a:lnTo>
                  <a:pt x="1127" y="3"/>
                </a:lnTo>
                <a:lnTo>
                  <a:pt x="1104" y="5"/>
                </a:lnTo>
                <a:lnTo>
                  <a:pt x="1081" y="7"/>
                </a:lnTo>
                <a:lnTo>
                  <a:pt x="1058" y="11"/>
                </a:lnTo>
                <a:lnTo>
                  <a:pt x="1056" y="11"/>
                </a:lnTo>
                <a:lnTo>
                  <a:pt x="1049" y="12"/>
                </a:lnTo>
                <a:lnTo>
                  <a:pt x="1038" y="14"/>
                </a:lnTo>
                <a:lnTo>
                  <a:pt x="1025" y="16"/>
                </a:lnTo>
                <a:lnTo>
                  <a:pt x="1007" y="20"/>
                </a:lnTo>
                <a:lnTo>
                  <a:pt x="988" y="23"/>
                </a:lnTo>
                <a:lnTo>
                  <a:pt x="965" y="28"/>
                </a:lnTo>
                <a:lnTo>
                  <a:pt x="941" y="34"/>
                </a:lnTo>
                <a:lnTo>
                  <a:pt x="914" y="38"/>
                </a:lnTo>
                <a:lnTo>
                  <a:pt x="886" y="45"/>
                </a:lnTo>
                <a:lnTo>
                  <a:pt x="858" y="51"/>
                </a:lnTo>
                <a:lnTo>
                  <a:pt x="829" y="58"/>
                </a:lnTo>
                <a:lnTo>
                  <a:pt x="799" y="65"/>
                </a:lnTo>
                <a:lnTo>
                  <a:pt x="770" y="72"/>
                </a:lnTo>
                <a:lnTo>
                  <a:pt x="740" y="80"/>
                </a:lnTo>
                <a:lnTo>
                  <a:pt x="713" y="88"/>
                </a:lnTo>
                <a:lnTo>
                  <a:pt x="681" y="97"/>
                </a:lnTo>
                <a:lnTo>
                  <a:pt x="649" y="108"/>
                </a:lnTo>
                <a:lnTo>
                  <a:pt x="617" y="119"/>
                </a:lnTo>
                <a:lnTo>
                  <a:pt x="584" y="131"/>
                </a:lnTo>
                <a:lnTo>
                  <a:pt x="550" y="143"/>
                </a:lnTo>
                <a:lnTo>
                  <a:pt x="517" y="156"/>
                </a:lnTo>
                <a:lnTo>
                  <a:pt x="482" y="171"/>
                </a:lnTo>
                <a:lnTo>
                  <a:pt x="449" y="185"/>
                </a:lnTo>
                <a:lnTo>
                  <a:pt x="415" y="200"/>
                </a:lnTo>
                <a:lnTo>
                  <a:pt x="382" y="216"/>
                </a:lnTo>
                <a:lnTo>
                  <a:pt x="349" y="232"/>
                </a:lnTo>
                <a:lnTo>
                  <a:pt x="316" y="249"/>
                </a:lnTo>
                <a:lnTo>
                  <a:pt x="284" y="267"/>
                </a:lnTo>
                <a:lnTo>
                  <a:pt x="253" y="285"/>
                </a:lnTo>
                <a:lnTo>
                  <a:pt x="223" y="303"/>
                </a:lnTo>
                <a:lnTo>
                  <a:pt x="193" y="322"/>
                </a:lnTo>
                <a:lnTo>
                  <a:pt x="179" y="330"/>
                </a:lnTo>
                <a:lnTo>
                  <a:pt x="167" y="338"/>
                </a:lnTo>
                <a:lnTo>
                  <a:pt x="153" y="344"/>
                </a:lnTo>
                <a:lnTo>
                  <a:pt x="140" y="351"/>
                </a:lnTo>
                <a:lnTo>
                  <a:pt x="127" y="356"/>
                </a:lnTo>
                <a:lnTo>
                  <a:pt x="114" y="361"/>
                </a:lnTo>
                <a:lnTo>
                  <a:pt x="101" y="367"/>
                </a:lnTo>
                <a:lnTo>
                  <a:pt x="89" y="373"/>
                </a:lnTo>
                <a:lnTo>
                  <a:pt x="77" y="378"/>
                </a:lnTo>
                <a:lnTo>
                  <a:pt x="65" y="385"/>
                </a:lnTo>
                <a:lnTo>
                  <a:pt x="54" y="392"/>
                </a:lnTo>
                <a:lnTo>
                  <a:pt x="43" y="401"/>
                </a:lnTo>
                <a:lnTo>
                  <a:pt x="33" y="411"/>
                </a:lnTo>
                <a:lnTo>
                  <a:pt x="23" y="421"/>
                </a:lnTo>
                <a:lnTo>
                  <a:pt x="13" y="434"/>
                </a:lnTo>
                <a:lnTo>
                  <a:pt x="4" y="447"/>
                </a:lnTo>
                <a:lnTo>
                  <a:pt x="1" y="459"/>
                </a:lnTo>
                <a:lnTo>
                  <a:pt x="0" y="469"/>
                </a:lnTo>
                <a:lnTo>
                  <a:pt x="2" y="479"/>
                </a:lnTo>
                <a:lnTo>
                  <a:pt x="5" y="488"/>
                </a:lnTo>
                <a:lnTo>
                  <a:pt x="11" y="495"/>
                </a:lnTo>
                <a:lnTo>
                  <a:pt x="19" y="502"/>
                </a:lnTo>
                <a:lnTo>
                  <a:pt x="28" y="507"/>
                </a:lnTo>
                <a:lnTo>
                  <a:pt x="39" y="512"/>
                </a:lnTo>
                <a:lnTo>
                  <a:pt x="55" y="517"/>
                </a:lnTo>
                <a:lnTo>
                  <a:pt x="71" y="522"/>
                </a:lnTo>
                <a:lnTo>
                  <a:pt x="86" y="527"/>
                </a:lnTo>
                <a:lnTo>
                  <a:pt x="100" y="532"/>
                </a:lnTo>
                <a:lnTo>
                  <a:pt x="114" y="537"/>
                </a:lnTo>
                <a:lnTo>
                  <a:pt x="126" y="543"/>
                </a:lnTo>
                <a:lnTo>
                  <a:pt x="138" y="549"/>
                </a:lnTo>
                <a:lnTo>
                  <a:pt x="149" y="555"/>
                </a:lnTo>
                <a:lnTo>
                  <a:pt x="160" y="562"/>
                </a:lnTo>
                <a:lnTo>
                  <a:pt x="170" y="568"/>
                </a:lnTo>
                <a:lnTo>
                  <a:pt x="180" y="575"/>
                </a:lnTo>
                <a:lnTo>
                  <a:pt x="191" y="583"/>
                </a:lnTo>
                <a:lnTo>
                  <a:pt x="200" y="593"/>
                </a:lnTo>
                <a:lnTo>
                  <a:pt x="209" y="602"/>
                </a:lnTo>
                <a:lnTo>
                  <a:pt x="218" y="612"/>
                </a:lnTo>
                <a:lnTo>
                  <a:pt x="228" y="624"/>
                </a:lnTo>
                <a:lnTo>
                  <a:pt x="236" y="638"/>
                </a:lnTo>
                <a:lnTo>
                  <a:pt x="246" y="662"/>
                </a:lnTo>
                <a:lnTo>
                  <a:pt x="259" y="694"/>
                </a:lnTo>
                <a:lnTo>
                  <a:pt x="274" y="736"/>
                </a:lnTo>
                <a:lnTo>
                  <a:pt x="291" y="782"/>
                </a:lnTo>
                <a:lnTo>
                  <a:pt x="308" y="834"/>
                </a:lnTo>
                <a:lnTo>
                  <a:pt x="328" y="888"/>
                </a:lnTo>
                <a:lnTo>
                  <a:pt x="346" y="943"/>
                </a:lnTo>
                <a:lnTo>
                  <a:pt x="366" y="999"/>
                </a:lnTo>
                <a:lnTo>
                  <a:pt x="385" y="1054"/>
                </a:lnTo>
                <a:lnTo>
                  <a:pt x="404" y="1104"/>
                </a:lnTo>
                <a:lnTo>
                  <a:pt x="421" y="1152"/>
                </a:lnTo>
                <a:lnTo>
                  <a:pt x="437" y="1193"/>
                </a:lnTo>
                <a:lnTo>
                  <a:pt x="451" y="1226"/>
                </a:lnTo>
                <a:lnTo>
                  <a:pt x="463" y="1251"/>
                </a:lnTo>
                <a:lnTo>
                  <a:pt x="472" y="1264"/>
                </a:lnTo>
                <a:lnTo>
                  <a:pt x="487" y="1279"/>
                </a:lnTo>
                <a:lnTo>
                  <a:pt x="502" y="1293"/>
                </a:lnTo>
                <a:lnTo>
                  <a:pt x="518" y="1306"/>
                </a:lnTo>
                <a:lnTo>
                  <a:pt x="534" y="1315"/>
                </a:lnTo>
                <a:lnTo>
                  <a:pt x="550" y="1323"/>
                </a:lnTo>
                <a:lnTo>
                  <a:pt x="567" y="1327"/>
                </a:lnTo>
                <a:lnTo>
                  <a:pt x="584" y="1327"/>
                </a:lnTo>
                <a:lnTo>
                  <a:pt x="601" y="1322"/>
                </a:lnTo>
                <a:lnTo>
                  <a:pt x="596" y="1306"/>
                </a:lnTo>
                <a:lnTo>
                  <a:pt x="574" y="1297"/>
                </a:lnTo>
                <a:lnTo>
                  <a:pt x="557" y="1286"/>
                </a:lnTo>
                <a:lnTo>
                  <a:pt x="542" y="1275"/>
                </a:lnTo>
                <a:lnTo>
                  <a:pt x="529" y="1261"/>
                </a:lnTo>
                <a:lnTo>
                  <a:pt x="518" y="1247"/>
                </a:lnTo>
                <a:lnTo>
                  <a:pt x="509" y="1231"/>
                </a:lnTo>
                <a:lnTo>
                  <a:pt x="499" y="1215"/>
                </a:lnTo>
                <a:lnTo>
                  <a:pt x="490" y="1199"/>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4" name="Freeform 103">
            <a:extLst>
              <a:ext uri="{FF2B5EF4-FFF2-40B4-BE49-F238E27FC236}">
                <a16:creationId xmlns:a16="http://schemas.microsoft.com/office/drawing/2014/main" id="{00000000-0008-0000-0000-000068000000}"/>
              </a:ext>
            </a:extLst>
          </xdr:cNvPr>
          <xdr:cNvSpPr>
            <a:spLocks/>
          </xdr:cNvSpPr>
        </xdr:nvSpPr>
        <xdr:spPr bwMode="auto">
          <a:xfrm rot="840000">
            <a:off x="5567765" y="1031875"/>
            <a:ext cx="862013" cy="949325"/>
          </a:xfrm>
          <a:custGeom>
            <a:avLst/>
            <a:gdLst/>
            <a:ahLst/>
            <a:cxnLst>
              <a:cxn ang="0">
                <a:pos x="867" y="182"/>
              </a:cxn>
              <a:cxn ang="0">
                <a:pos x="878" y="137"/>
              </a:cxn>
              <a:cxn ang="0">
                <a:pos x="915" y="102"/>
              </a:cxn>
              <a:cxn ang="0">
                <a:pos x="962" y="77"/>
              </a:cxn>
              <a:cxn ang="0">
                <a:pos x="1007" y="57"/>
              </a:cxn>
              <a:cxn ang="0">
                <a:pos x="1034" y="61"/>
              </a:cxn>
              <a:cxn ang="0">
                <a:pos x="1051" y="234"/>
              </a:cxn>
              <a:cxn ang="0">
                <a:pos x="1012" y="486"/>
              </a:cxn>
              <a:cxn ang="0">
                <a:pos x="935" y="599"/>
              </a:cxn>
              <a:cxn ang="0">
                <a:pos x="896" y="636"/>
              </a:cxn>
              <a:cxn ang="0">
                <a:pos x="887" y="676"/>
              </a:cxn>
              <a:cxn ang="0">
                <a:pos x="939" y="645"/>
              </a:cxn>
              <a:cxn ang="0">
                <a:pos x="984" y="599"/>
              </a:cxn>
              <a:cxn ang="0">
                <a:pos x="1022" y="544"/>
              </a:cxn>
              <a:cxn ang="0">
                <a:pos x="1052" y="484"/>
              </a:cxn>
              <a:cxn ang="0">
                <a:pos x="1074" y="420"/>
              </a:cxn>
              <a:cxn ang="0">
                <a:pos x="1082" y="341"/>
              </a:cxn>
              <a:cxn ang="0">
                <a:pos x="1083" y="141"/>
              </a:cxn>
              <a:cxn ang="0">
                <a:pos x="1061" y="10"/>
              </a:cxn>
              <a:cxn ang="0">
                <a:pos x="1037" y="0"/>
              </a:cxn>
              <a:cxn ang="0">
                <a:pos x="1014" y="3"/>
              </a:cxn>
              <a:cxn ang="0">
                <a:pos x="977" y="25"/>
              </a:cxn>
              <a:cxn ang="0">
                <a:pos x="925" y="58"/>
              </a:cxn>
              <a:cxn ang="0">
                <a:pos x="871" y="93"/>
              </a:cxn>
              <a:cxn ang="0">
                <a:pos x="831" y="126"/>
              </a:cxn>
              <a:cxn ang="0">
                <a:pos x="821" y="163"/>
              </a:cxn>
              <a:cxn ang="0">
                <a:pos x="808" y="196"/>
              </a:cxn>
              <a:cxn ang="0">
                <a:pos x="795" y="102"/>
              </a:cxn>
              <a:cxn ang="0">
                <a:pos x="750" y="111"/>
              </a:cxn>
              <a:cxn ang="0">
                <a:pos x="797" y="464"/>
              </a:cxn>
              <a:cxn ang="0">
                <a:pos x="820" y="846"/>
              </a:cxn>
              <a:cxn ang="0">
                <a:pos x="773" y="943"/>
              </a:cxn>
              <a:cxn ang="0">
                <a:pos x="709" y="984"/>
              </a:cxn>
              <a:cxn ang="0">
                <a:pos x="631" y="1022"/>
              </a:cxn>
              <a:cxn ang="0">
                <a:pos x="542" y="1056"/>
              </a:cxn>
              <a:cxn ang="0">
                <a:pos x="448" y="1086"/>
              </a:cxn>
              <a:cxn ang="0">
                <a:pos x="352" y="1113"/>
              </a:cxn>
              <a:cxn ang="0">
                <a:pos x="260" y="1134"/>
              </a:cxn>
              <a:cxn ang="0">
                <a:pos x="176" y="1149"/>
              </a:cxn>
              <a:cxn ang="0">
                <a:pos x="103" y="1158"/>
              </a:cxn>
              <a:cxn ang="0">
                <a:pos x="47" y="1159"/>
              </a:cxn>
              <a:cxn ang="0">
                <a:pos x="11" y="1152"/>
              </a:cxn>
              <a:cxn ang="0">
                <a:pos x="19" y="1184"/>
              </a:cxn>
              <a:cxn ang="0">
                <a:pos x="66" y="1192"/>
              </a:cxn>
              <a:cxn ang="0">
                <a:pos x="134" y="1195"/>
              </a:cxn>
              <a:cxn ang="0">
                <a:pos x="221" y="1188"/>
              </a:cxn>
              <a:cxn ang="0">
                <a:pos x="323" y="1170"/>
              </a:cxn>
              <a:cxn ang="0">
                <a:pos x="431" y="1143"/>
              </a:cxn>
              <a:cxn ang="0">
                <a:pos x="535" y="1109"/>
              </a:cxn>
              <a:cxn ang="0">
                <a:pos x="638" y="1070"/>
              </a:cxn>
              <a:cxn ang="0">
                <a:pos x="729" y="1031"/>
              </a:cxn>
              <a:cxn ang="0">
                <a:pos x="797" y="994"/>
              </a:cxn>
              <a:cxn ang="0">
                <a:pos x="832" y="965"/>
              </a:cxn>
              <a:cxn ang="0">
                <a:pos x="861" y="849"/>
              </a:cxn>
              <a:cxn ang="0">
                <a:pos x="837" y="272"/>
              </a:cxn>
              <a:cxn ang="0">
                <a:pos x="859" y="259"/>
              </a:cxn>
              <a:cxn ang="0">
                <a:pos x="874" y="231"/>
              </a:cxn>
            </a:cxnLst>
            <a:rect l="0" t="0" r="r" b="b"/>
            <a:pathLst>
              <a:path w="1084" h="1195">
                <a:moveTo>
                  <a:pt x="878" y="220"/>
                </a:moveTo>
                <a:lnTo>
                  <a:pt x="870" y="200"/>
                </a:lnTo>
                <a:lnTo>
                  <a:pt x="867" y="182"/>
                </a:lnTo>
                <a:lnTo>
                  <a:pt x="867" y="166"/>
                </a:lnTo>
                <a:lnTo>
                  <a:pt x="871" y="151"/>
                </a:lnTo>
                <a:lnTo>
                  <a:pt x="878" y="137"/>
                </a:lnTo>
                <a:lnTo>
                  <a:pt x="889" y="124"/>
                </a:lnTo>
                <a:lnTo>
                  <a:pt x="901" y="113"/>
                </a:lnTo>
                <a:lnTo>
                  <a:pt x="915" y="102"/>
                </a:lnTo>
                <a:lnTo>
                  <a:pt x="930" y="93"/>
                </a:lnTo>
                <a:lnTo>
                  <a:pt x="946" y="85"/>
                </a:lnTo>
                <a:lnTo>
                  <a:pt x="962" y="77"/>
                </a:lnTo>
                <a:lnTo>
                  <a:pt x="978" y="70"/>
                </a:lnTo>
                <a:lnTo>
                  <a:pt x="993" y="63"/>
                </a:lnTo>
                <a:lnTo>
                  <a:pt x="1007" y="57"/>
                </a:lnTo>
                <a:lnTo>
                  <a:pt x="1020" y="52"/>
                </a:lnTo>
                <a:lnTo>
                  <a:pt x="1030" y="47"/>
                </a:lnTo>
                <a:lnTo>
                  <a:pt x="1034" y="61"/>
                </a:lnTo>
                <a:lnTo>
                  <a:pt x="1040" y="101"/>
                </a:lnTo>
                <a:lnTo>
                  <a:pt x="1046" y="160"/>
                </a:lnTo>
                <a:lnTo>
                  <a:pt x="1051" y="234"/>
                </a:lnTo>
                <a:lnTo>
                  <a:pt x="1048" y="315"/>
                </a:lnTo>
                <a:lnTo>
                  <a:pt x="1036" y="402"/>
                </a:lnTo>
                <a:lnTo>
                  <a:pt x="1012" y="486"/>
                </a:lnTo>
                <a:lnTo>
                  <a:pt x="970" y="562"/>
                </a:lnTo>
                <a:lnTo>
                  <a:pt x="952" y="582"/>
                </a:lnTo>
                <a:lnTo>
                  <a:pt x="935" y="599"/>
                </a:lnTo>
                <a:lnTo>
                  <a:pt x="920" y="613"/>
                </a:lnTo>
                <a:lnTo>
                  <a:pt x="907" y="624"/>
                </a:lnTo>
                <a:lnTo>
                  <a:pt x="896" y="636"/>
                </a:lnTo>
                <a:lnTo>
                  <a:pt x="889" y="648"/>
                </a:lnTo>
                <a:lnTo>
                  <a:pt x="886" y="661"/>
                </a:lnTo>
                <a:lnTo>
                  <a:pt x="887" y="676"/>
                </a:lnTo>
                <a:lnTo>
                  <a:pt x="905" y="667"/>
                </a:lnTo>
                <a:lnTo>
                  <a:pt x="922" y="657"/>
                </a:lnTo>
                <a:lnTo>
                  <a:pt x="939" y="645"/>
                </a:lnTo>
                <a:lnTo>
                  <a:pt x="954" y="631"/>
                </a:lnTo>
                <a:lnTo>
                  <a:pt x="970" y="616"/>
                </a:lnTo>
                <a:lnTo>
                  <a:pt x="984" y="599"/>
                </a:lnTo>
                <a:lnTo>
                  <a:pt x="998" y="582"/>
                </a:lnTo>
                <a:lnTo>
                  <a:pt x="1011" y="563"/>
                </a:lnTo>
                <a:lnTo>
                  <a:pt x="1022" y="544"/>
                </a:lnTo>
                <a:lnTo>
                  <a:pt x="1034" y="524"/>
                </a:lnTo>
                <a:lnTo>
                  <a:pt x="1043" y="504"/>
                </a:lnTo>
                <a:lnTo>
                  <a:pt x="1052" y="484"/>
                </a:lnTo>
                <a:lnTo>
                  <a:pt x="1061" y="462"/>
                </a:lnTo>
                <a:lnTo>
                  <a:pt x="1068" y="441"/>
                </a:lnTo>
                <a:lnTo>
                  <a:pt x="1074" y="420"/>
                </a:lnTo>
                <a:lnTo>
                  <a:pt x="1080" y="400"/>
                </a:lnTo>
                <a:lnTo>
                  <a:pt x="1081" y="383"/>
                </a:lnTo>
                <a:lnTo>
                  <a:pt x="1082" y="341"/>
                </a:lnTo>
                <a:lnTo>
                  <a:pt x="1083" y="281"/>
                </a:lnTo>
                <a:lnTo>
                  <a:pt x="1084" y="212"/>
                </a:lnTo>
                <a:lnTo>
                  <a:pt x="1083" y="141"/>
                </a:lnTo>
                <a:lnTo>
                  <a:pt x="1080" y="79"/>
                </a:lnTo>
                <a:lnTo>
                  <a:pt x="1073" y="32"/>
                </a:lnTo>
                <a:lnTo>
                  <a:pt x="1061" y="10"/>
                </a:lnTo>
                <a:lnTo>
                  <a:pt x="1053" y="4"/>
                </a:lnTo>
                <a:lnTo>
                  <a:pt x="1045" y="2"/>
                </a:lnTo>
                <a:lnTo>
                  <a:pt x="1037" y="0"/>
                </a:lnTo>
                <a:lnTo>
                  <a:pt x="1030" y="0"/>
                </a:lnTo>
                <a:lnTo>
                  <a:pt x="1022" y="1"/>
                </a:lnTo>
                <a:lnTo>
                  <a:pt x="1014" y="3"/>
                </a:lnTo>
                <a:lnTo>
                  <a:pt x="1006" y="5"/>
                </a:lnTo>
                <a:lnTo>
                  <a:pt x="999" y="9"/>
                </a:lnTo>
                <a:lnTo>
                  <a:pt x="977" y="25"/>
                </a:lnTo>
                <a:lnTo>
                  <a:pt x="959" y="38"/>
                </a:lnTo>
                <a:lnTo>
                  <a:pt x="942" y="49"/>
                </a:lnTo>
                <a:lnTo>
                  <a:pt x="925" y="58"/>
                </a:lnTo>
                <a:lnTo>
                  <a:pt x="909" y="69"/>
                </a:lnTo>
                <a:lnTo>
                  <a:pt x="891" y="79"/>
                </a:lnTo>
                <a:lnTo>
                  <a:pt x="871" y="93"/>
                </a:lnTo>
                <a:lnTo>
                  <a:pt x="848" y="108"/>
                </a:lnTo>
                <a:lnTo>
                  <a:pt x="838" y="116"/>
                </a:lnTo>
                <a:lnTo>
                  <a:pt x="831" y="126"/>
                </a:lnTo>
                <a:lnTo>
                  <a:pt x="826" y="138"/>
                </a:lnTo>
                <a:lnTo>
                  <a:pt x="823" y="151"/>
                </a:lnTo>
                <a:lnTo>
                  <a:pt x="821" y="163"/>
                </a:lnTo>
                <a:lnTo>
                  <a:pt x="817" y="176"/>
                </a:lnTo>
                <a:lnTo>
                  <a:pt x="814" y="186"/>
                </a:lnTo>
                <a:lnTo>
                  <a:pt x="808" y="196"/>
                </a:lnTo>
                <a:lnTo>
                  <a:pt x="803" y="163"/>
                </a:lnTo>
                <a:lnTo>
                  <a:pt x="800" y="132"/>
                </a:lnTo>
                <a:lnTo>
                  <a:pt x="795" y="102"/>
                </a:lnTo>
                <a:lnTo>
                  <a:pt x="788" y="69"/>
                </a:lnTo>
                <a:lnTo>
                  <a:pt x="745" y="65"/>
                </a:lnTo>
                <a:lnTo>
                  <a:pt x="750" y="111"/>
                </a:lnTo>
                <a:lnTo>
                  <a:pt x="763" y="202"/>
                </a:lnTo>
                <a:lnTo>
                  <a:pt x="779" y="325"/>
                </a:lnTo>
                <a:lnTo>
                  <a:pt x="797" y="464"/>
                </a:lnTo>
                <a:lnTo>
                  <a:pt x="810" y="606"/>
                </a:lnTo>
                <a:lnTo>
                  <a:pt x="820" y="738"/>
                </a:lnTo>
                <a:lnTo>
                  <a:pt x="820" y="846"/>
                </a:lnTo>
                <a:lnTo>
                  <a:pt x="807" y="916"/>
                </a:lnTo>
                <a:lnTo>
                  <a:pt x="792" y="930"/>
                </a:lnTo>
                <a:lnTo>
                  <a:pt x="773" y="943"/>
                </a:lnTo>
                <a:lnTo>
                  <a:pt x="754" y="957"/>
                </a:lnTo>
                <a:lnTo>
                  <a:pt x="732" y="971"/>
                </a:lnTo>
                <a:lnTo>
                  <a:pt x="709" y="984"/>
                </a:lnTo>
                <a:lnTo>
                  <a:pt x="685" y="996"/>
                </a:lnTo>
                <a:lnTo>
                  <a:pt x="658" y="1009"/>
                </a:lnTo>
                <a:lnTo>
                  <a:pt x="631" y="1022"/>
                </a:lnTo>
                <a:lnTo>
                  <a:pt x="602" y="1033"/>
                </a:lnTo>
                <a:lnTo>
                  <a:pt x="572" y="1045"/>
                </a:lnTo>
                <a:lnTo>
                  <a:pt x="542" y="1056"/>
                </a:lnTo>
                <a:lnTo>
                  <a:pt x="511" y="1067"/>
                </a:lnTo>
                <a:lnTo>
                  <a:pt x="480" y="1077"/>
                </a:lnTo>
                <a:lnTo>
                  <a:pt x="448" y="1086"/>
                </a:lnTo>
                <a:lnTo>
                  <a:pt x="415" y="1096"/>
                </a:lnTo>
                <a:lnTo>
                  <a:pt x="384" y="1105"/>
                </a:lnTo>
                <a:lnTo>
                  <a:pt x="352" y="1113"/>
                </a:lnTo>
                <a:lnTo>
                  <a:pt x="321" y="1121"/>
                </a:lnTo>
                <a:lnTo>
                  <a:pt x="290" y="1128"/>
                </a:lnTo>
                <a:lnTo>
                  <a:pt x="260" y="1134"/>
                </a:lnTo>
                <a:lnTo>
                  <a:pt x="231" y="1139"/>
                </a:lnTo>
                <a:lnTo>
                  <a:pt x="202" y="1144"/>
                </a:lnTo>
                <a:lnTo>
                  <a:pt x="176" y="1149"/>
                </a:lnTo>
                <a:lnTo>
                  <a:pt x="150" y="1152"/>
                </a:lnTo>
                <a:lnTo>
                  <a:pt x="126" y="1155"/>
                </a:lnTo>
                <a:lnTo>
                  <a:pt x="103" y="1158"/>
                </a:lnTo>
                <a:lnTo>
                  <a:pt x="82" y="1159"/>
                </a:lnTo>
                <a:lnTo>
                  <a:pt x="64" y="1159"/>
                </a:lnTo>
                <a:lnTo>
                  <a:pt x="47" y="1159"/>
                </a:lnTo>
                <a:lnTo>
                  <a:pt x="33" y="1158"/>
                </a:lnTo>
                <a:lnTo>
                  <a:pt x="20" y="1155"/>
                </a:lnTo>
                <a:lnTo>
                  <a:pt x="11" y="1152"/>
                </a:lnTo>
                <a:lnTo>
                  <a:pt x="0" y="1175"/>
                </a:lnTo>
                <a:lnTo>
                  <a:pt x="8" y="1180"/>
                </a:lnTo>
                <a:lnTo>
                  <a:pt x="19" y="1184"/>
                </a:lnTo>
                <a:lnTo>
                  <a:pt x="33" y="1188"/>
                </a:lnTo>
                <a:lnTo>
                  <a:pt x="48" y="1190"/>
                </a:lnTo>
                <a:lnTo>
                  <a:pt x="66" y="1192"/>
                </a:lnTo>
                <a:lnTo>
                  <a:pt x="87" y="1195"/>
                </a:lnTo>
                <a:lnTo>
                  <a:pt x="109" y="1195"/>
                </a:lnTo>
                <a:lnTo>
                  <a:pt x="134" y="1195"/>
                </a:lnTo>
                <a:lnTo>
                  <a:pt x="161" y="1194"/>
                </a:lnTo>
                <a:lnTo>
                  <a:pt x="190" y="1191"/>
                </a:lnTo>
                <a:lnTo>
                  <a:pt x="221" y="1188"/>
                </a:lnTo>
                <a:lnTo>
                  <a:pt x="253" y="1183"/>
                </a:lnTo>
                <a:lnTo>
                  <a:pt x="286" y="1177"/>
                </a:lnTo>
                <a:lnTo>
                  <a:pt x="323" y="1170"/>
                </a:lnTo>
                <a:lnTo>
                  <a:pt x="360" y="1162"/>
                </a:lnTo>
                <a:lnTo>
                  <a:pt x="399" y="1152"/>
                </a:lnTo>
                <a:lnTo>
                  <a:pt x="431" y="1143"/>
                </a:lnTo>
                <a:lnTo>
                  <a:pt x="465" y="1132"/>
                </a:lnTo>
                <a:lnTo>
                  <a:pt x="499" y="1121"/>
                </a:lnTo>
                <a:lnTo>
                  <a:pt x="535" y="1109"/>
                </a:lnTo>
                <a:lnTo>
                  <a:pt x="570" y="1097"/>
                </a:lnTo>
                <a:lnTo>
                  <a:pt x="604" y="1084"/>
                </a:lnTo>
                <a:lnTo>
                  <a:pt x="638" y="1070"/>
                </a:lnTo>
                <a:lnTo>
                  <a:pt x="670" y="1058"/>
                </a:lnTo>
                <a:lnTo>
                  <a:pt x="700" y="1044"/>
                </a:lnTo>
                <a:lnTo>
                  <a:pt x="729" y="1031"/>
                </a:lnTo>
                <a:lnTo>
                  <a:pt x="754" y="1018"/>
                </a:lnTo>
                <a:lnTo>
                  <a:pt x="777" y="1006"/>
                </a:lnTo>
                <a:lnTo>
                  <a:pt x="797" y="994"/>
                </a:lnTo>
                <a:lnTo>
                  <a:pt x="813" y="984"/>
                </a:lnTo>
                <a:lnTo>
                  <a:pt x="825" y="973"/>
                </a:lnTo>
                <a:lnTo>
                  <a:pt x="832" y="965"/>
                </a:lnTo>
                <a:lnTo>
                  <a:pt x="848" y="928"/>
                </a:lnTo>
                <a:lnTo>
                  <a:pt x="858" y="889"/>
                </a:lnTo>
                <a:lnTo>
                  <a:pt x="861" y="849"/>
                </a:lnTo>
                <a:lnTo>
                  <a:pt x="864" y="810"/>
                </a:lnTo>
                <a:lnTo>
                  <a:pt x="826" y="270"/>
                </a:lnTo>
                <a:lnTo>
                  <a:pt x="837" y="272"/>
                </a:lnTo>
                <a:lnTo>
                  <a:pt x="845" y="269"/>
                </a:lnTo>
                <a:lnTo>
                  <a:pt x="853" y="265"/>
                </a:lnTo>
                <a:lnTo>
                  <a:pt x="859" y="259"/>
                </a:lnTo>
                <a:lnTo>
                  <a:pt x="864" y="251"/>
                </a:lnTo>
                <a:lnTo>
                  <a:pt x="869" y="242"/>
                </a:lnTo>
                <a:lnTo>
                  <a:pt x="874" y="231"/>
                </a:lnTo>
                <a:lnTo>
                  <a:pt x="878" y="22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18</xdr:col>
      <xdr:colOff>121907</xdr:colOff>
      <xdr:row>16</xdr:row>
      <xdr:rowOff>9525</xdr:rowOff>
    </xdr:from>
    <xdr:to>
      <xdr:col>18</xdr:col>
      <xdr:colOff>886890</xdr:colOff>
      <xdr:row>16</xdr:row>
      <xdr:rowOff>907930</xdr:rowOff>
    </xdr:to>
    <xdr:grpSp>
      <xdr:nvGrpSpPr>
        <xdr:cNvPr id="66" name="Group 65">
          <a:extLst>
            <a:ext uri="{FF2B5EF4-FFF2-40B4-BE49-F238E27FC236}">
              <a16:creationId xmlns:a16="http://schemas.microsoft.com/office/drawing/2014/main" id="{00000000-0008-0000-0000-000042000000}"/>
            </a:ext>
          </a:extLst>
        </xdr:cNvPr>
        <xdr:cNvGrpSpPr>
          <a:grpSpLocks noChangeAspect="1"/>
        </xdr:cNvGrpSpPr>
      </xdr:nvGrpSpPr>
      <xdr:grpSpPr>
        <a:xfrm>
          <a:off x="9801688" y="4474369"/>
          <a:ext cx="764983" cy="898405"/>
          <a:chOff x="3242902" y="2441706"/>
          <a:chExt cx="1688226" cy="1967499"/>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rot="949761">
            <a:off x="3242902" y="2441706"/>
            <a:ext cx="1287538" cy="1049338"/>
          </a:xfrm>
          <a:custGeom>
            <a:avLst/>
            <a:gdLst>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106 w 10000"/>
              <a:gd name="connsiteY16" fmla="*/ 6114 h 10000"/>
              <a:gd name="connsiteX17" fmla="*/ 2437 w 10000"/>
              <a:gd name="connsiteY17" fmla="*/ 6833 h 10000"/>
              <a:gd name="connsiteX18" fmla="*/ 2514 w 10000"/>
              <a:gd name="connsiteY18" fmla="*/ 7439 h 10000"/>
              <a:gd name="connsiteX19" fmla="*/ 2659 w 10000"/>
              <a:gd name="connsiteY19" fmla="*/ 7917 h 10000"/>
              <a:gd name="connsiteX20" fmla="*/ 2756 w 10000"/>
              <a:gd name="connsiteY20" fmla="*/ 8182 h 10000"/>
              <a:gd name="connsiteX21" fmla="*/ 2811 w 10000"/>
              <a:gd name="connsiteY21" fmla="*/ 8318 h 10000"/>
              <a:gd name="connsiteX22" fmla="*/ 2866 w 10000"/>
              <a:gd name="connsiteY22" fmla="*/ 8492 h 10000"/>
              <a:gd name="connsiteX23" fmla="*/ 2921 w 10000"/>
              <a:gd name="connsiteY23" fmla="*/ 8682 h 10000"/>
              <a:gd name="connsiteX24" fmla="*/ 2990 w 10000"/>
              <a:gd name="connsiteY24" fmla="*/ 8886 h 10000"/>
              <a:gd name="connsiteX25" fmla="*/ 3066 w 10000"/>
              <a:gd name="connsiteY25" fmla="*/ 9083 h 10000"/>
              <a:gd name="connsiteX26" fmla="*/ 3149 w 10000"/>
              <a:gd name="connsiteY26" fmla="*/ 9288 h 10000"/>
              <a:gd name="connsiteX27" fmla="*/ 3253 w 10000"/>
              <a:gd name="connsiteY27" fmla="*/ 9462 h 10000"/>
              <a:gd name="connsiteX28" fmla="*/ 3363 w 10000"/>
              <a:gd name="connsiteY28" fmla="*/ 9598 h 10000"/>
              <a:gd name="connsiteX29" fmla="*/ 3481 w 10000"/>
              <a:gd name="connsiteY29" fmla="*/ 9712 h 10000"/>
              <a:gd name="connsiteX30" fmla="*/ 3591 w 10000"/>
              <a:gd name="connsiteY30" fmla="*/ 9795 h 10000"/>
              <a:gd name="connsiteX31" fmla="*/ 3702 w 10000"/>
              <a:gd name="connsiteY31" fmla="*/ 9864 h 10000"/>
              <a:gd name="connsiteX32" fmla="*/ 3805 w 10000"/>
              <a:gd name="connsiteY32" fmla="*/ 9909 h 10000"/>
              <a:gd name="connsiteX33" fmla="*/ 3916 w 10000"/>
              <a:gd name="connsiteY33" fmla="*/ 9939 h 10000"/>
              <a:gd name="connsiteX34" fmla="*/ 4019 w 10000"/>
              <a:gd name="connsiteY34" fmla="*/ 9970 h 10000"/>
              <a:gd name="connsiteX35" fmla="*/ 4130 w 10000"/>
              <a:gd name="connsiteY35" fmla="*/ 9977 h 10000"/>
              <a:gd name="connsiteX36" fmla="*/ 4254 w 10000"/>
              <a:gd name="connsiteY36" fmla="*/ 9992 h 10000"/>
              <a:gd name="connsiteX37" fmla="*/ 4330 w 10000"/>
              <a:gd name="connsiteY37" fmla="*/ 10000 h 10000"/>
              <a:gd name="connsiteX38" fmla="*/ 4434 w 10000"/>
              <a:gd name="connsiteY38" fmla="*/ 9992 h 10000"/>
              <a:gd name="connsiteX39" fmla="*/ 4572 w 10000"/>
              <a:gd name="connsiteY39" fmla="*/ 9985 h 10000"/>
              <a:gd name="connsiteX40" fmla="*/ 4731 w 10000"/>
              <a:gd name="connsiteY40" fmla="*/ 9977 h 10000"/>
              <a:gd name="connsiteX41" fmla="*/ 4903 w 10000"/>
              <a:gd name="connsiteY41" fmla="*/ 9962 h 10000"/>
              <a:gd name="connsiteX42" fmla="*/ 5097 w 10000"/>
              <a:gd name="connsiteY42" fmla="*/ 9932 h 10000"/>
              <a:gd name="connsiteX43" fmla="*/ 5297 w 10000"/>
              <a:gd name="connsiteY43" fmla="*/ 9917 h 10000"/>
              <a:gd name="connsiteX44" fmla="*/ 5490 w 10000"/>
              <a:gd name="connsiteY44" fmla="*/ 9886 h 10000"/>
              <a:gd name="connsiteX45" fmla="*/ 5691 w 10000"/>
              <a:gd name="connsiteY45" fmla="*/ 9864 h 10000"/>
              <a:gd name="connsiteX46" fmla="*/ 5891 w 10000"/>
              <a:gd name="connsiteY46" fmla="*/ 9841 h 10000"/>
              <a:gd name="connsiteX47" fmla="*/ 6070 w 10000"/>
              <a:gd name="connsiteY47" fmla="*/ 9811 h 10000"/>
              <a:gd name="connsiteX48" fmla="*/ 6236 w 10000"/>
              <a:gd name="connsiteY48" fmla="*/ 9795 h 10000"/>
              <a:gd name="connsiteX49" fmla="*/ 6374 w 10000"/>
              <a:gd name="connsiteY49" fmla="*/ 9765 h 10000"/>
              <a:gd name="connsiteX50" fmla="*/ 6499 w 10000"/>
              <a:gd name="connsiteY50" fmla="*/ 9750 h 10000"/>
              <a:gd name="connsiteX51" fmla="*/ 6581 w 10000"/>
              <a:gd name="connsiteY51" fmla="*/ 9742 h 10000"/>
              <a:gd name="connsiteX52" fmla="*/ 6637 w 10000"/>
              <a:gd name="connsiteY52" fmla="*/ 9735 h 10000"/>
              <a:gd name="connsiteX53" fmla="*/ 6692 w 10000"/>
              <a:gd name="connsiteY53" fmla="*/ 9727 h 10000"/>
              <a:gd name="connsiteX54" fmla="*/ 6789 w 10000"/>
              <a:gd name="connsiteY54" fmla="*/ 9689 h 10000"/>
              <a:gd name="connsiteX55" fmla="*/ 6920 w 10000"/>
              <a:gd name="connsiteY55" fmla="*/ 9644 h 10000"/>
              <a:gd name="connsiteX56" fmla="*/ 7079 w 10000"/>
              <a:gd name="connsiteY56" fmla="*/ 9583 h 10000"/>
              <a:gd name="connsiteX57" fmla="*/ 7258 w 10000"/>
              <a:gd name="connsiteY57" fmla="*/ 9515 h 10000"/>
              <a:gd name="connsiteX58" fmla="*/ 7465 w 10000"/>
              <a:gd name="connsiteY58" fmla="*/ 9447 h 10000"/>
              <a:gd name="connsiteX59" fmla="*/ 7673 w 10000"/>
              <a:gd name="connsiteY59" fmla="*/ 9356 h 10000"/>
              <a:gd name="connsiteX60" fmla="*/ 7894 w 10000"/>
              <a:gd name="connsiteY60" fmla="*/ 9273 h 10000"/>
              <a:gd name="connsiteX61" fmla="*/ 8108 w 10000"/>
              <a:gd name="connsiteY61" fmla="*/ 9189 h 10000"/>
              <a:gd name="connsiteX62" fmla="*/ 8322 w 10000"/>
              <a:gd name="connsiteY62" fmla="*/ 9106 h 10000"/>
              <a:gd name="connsiteX63" fmla="*/ 8522 w 10000"/>
              <a:gd name="connsiteY63" fmla="*/ 9015 h 10000"/>
              <a:gd name="connsiteX64" fmla="*/ 8709 w 10000"/>
              <a:gd name="connsiteY64" fmla="*/ 8939 h 10000"/>
              <a:gd name="connsiteX65" fmla="*/ 8867 w 10000"/>
              <a:gd name="connsiteY65" fmla="*/ 8879 h 10000"/>
              <a:gd name="connsiteX66" fmla="*/ 8999 w 10000"/>
              <a:gd name="connsiteY66" fmla="*/ 8818 h 10000"/>
              <a:gd name="connsiteX67" fmla="*/ 9095 w 10000"/>
              <a:gd name="connsiteY67" fmla="*/ 8773 h 10000"/>
              <a:gd name="connsiteX68" fmla="*/ 9151 w 10000"/>
              <a:gd name="connsiteY68" fmla="*/ 8735 h 10000"/>
              <a:gd name="connsiteX69" fmla="*/ 9240 w 10000"/>
              <a:gd name="connsiteY69" fmla="*/ 8674 h 10000"/>
              <a:gd name="connsiteX70" fmla="*/ 9351 w 10000"/>
              <a:gd name="connsiteY70" fmla="*/ 8583 h 10000"/>
              <a:gd name="connsiteX71" fmla="*/ 9475 w 10000"/>
              <a:gd name="connsiteY71" fmla="*/ 8470 h 10000"/>
              <a:gd name="connsiteX72" fmla="*/ 9606 w 10000"/>
              <a:gd name="connsiteY72" fmla="*/ 8356 h 10000"/>
              <a:gd name="connsiteX73" fmla="*/ 9724 w 10000"/>
              <a:gd name="connsiteY73" fmla="*/ 8250 h 10000"/>
              <a:gd name="connsiteX74" fmla="*/ 9827 w 10000"/>
              <a:gd name="connsiteY74" fmla="*/ 8152 h 10000"/>
              <a:gd name="connsiteX75" fmla="*/ 9896 w 10000"/>
              <a:gd name="connsiteY75" fmla="*/ 8091 h 10000"/>
              <a:gd name="connsiteX76" fmla="*/ 9924 w 10000"/>
              <a:gd name="connsiteY76" fmla="*/ 8068 h 10000"/>
              <a:gd name="connsiteX77" fmla="*/ 10000 w 10000"/>
              <a:gd name="connsiteY77" fmla="*/ 7045 h 10000"/>
              <a:gd name="connsiteX78" fmla="*/ 9979 w 10000"/>
              <a:gd name="connsiteY78" fmla="*/ 6424 h 10000"/>
              <a:gd name="connsiteX79" fmla="*/ 9917 w 10000"/>
              <a:gd name="connsiteY79" fmla="*/ 5053 h 10000"/>
              <a:gd name="connsiteX80" fmla="*/ 9855 w 10000"/>
              <a:gd name="connsiteY80" fmla="*/ 3652 h 10000"/>
              <a:gd name="connsiteX81" fmla="*/ 9814 w 10000"/>
              <a:gd name="connsiteY81" fmla="*/ 2939 h 10000"/>
              <a:gd name="connsiteX82" fmla="*/ 9793 w 10000"/>
              <a:gd name="connsiteY82" fmla="*/ 2818 h 10000"/>
              <a:gd name="connsiteX83" fmla="*/ 9765 w 10000"/>
              <a:gd name="connsiteY83" fmla="*/ 2606 h 10000"/>
              <a:gd name="connsiteX84" fmla="*/ 9717 w 10000"/>
              <a:gd name="connsiteY84" fmla="*/ 2341 h 10000"/>
              <a:gd name="connsiteX85" fmla="*/ 9662 w 10000"/>
              <a:gd name="connsiteY85" fmla="*/ 2030 h 10000"/>
              <a:gd name="connsiteX86" fmla="*/ 9606 w 10000"/>
              <a:gd name="connsiteY86" fmla="*/ 1720 h 10000"/>
              <a:gd name="connsiteX87" fmla="*/ 9558 w 10000"/>
              <a:gd name="connsiteY87" fmla="*/ 1447 h 10000"/>
              <a:gd name="connsiteX88" fmla="*/ 9517 w 10000"/>
              <a:gd name="connsiteY88" fmla="*/ 1227 h 10000"/>
              <a:gd name="connsiteX89" fmla="*/ 9503 w 10000"/>
              <a:gd name="connsiteY89" fmla="*/ 1098 h 10000"/>
              <a:gd name="connsiteX90" fmla="*/ 9489 w 10000"/>
              <a:gd name="connsiteY90" fmla="*/ 1015 h 10000"/>
              <a:gd name="connsiteX91" fmla="*/ 9454 w 10000"/>
              <a:gd name="connsiteY91" fmla="*/ 909 h 10000"/>
              <a:gd name="connsiteX92" fmla="*/ 9406 w 10000"/>
              <a:gd name="connsiteY92" fmla="*/ 773 h 10000"/>
              <a:gd name="connsiteX93" fmla="*/ 9351 w 10000"/>
              <a:gd name="connsiteY93" fmla="*/ 652 h 10000"/>
              <a:gd name="connsiteX94" fmla="*/ 9282 w 10000"/>
              <a:gd name="connsiteY94" fmla="*/ 530 h 10000"/>
              <a:gd name="connsiteX95" fmla="*/ 9206 w 10000"/>
              <a:gd name="connsiteY95" fmla="*/ 417 h 10000"/>
              <a:gd name="connsiteX96" fmla="*/ 9130 w 10000"/>
              <a:gd name="connsiteY96" fmla="*/ 333 h 10000"/>
              <a:gd name="connsiteX97" fmla="*/ 9047 w 10000"/>
              <a:gd name="connsiteY97" fmla="*/ 273 h 10000"/>
              <a:gd name="connsiteX98" fmla="*/ 8999 w 10000"/>
              <a:gd name="connsiteY98" fmla="*/ 250 h 10000"/>
              <a:gd name="connsiteX99" fmla="*/ 8930 w 10000"/>
              <a:gd name="connsiteY99" fmla="*/ 227 h 10000"/>
              <a:gd name="connsiteX100" fmla="*/ 8847 w 10000"/>
              <a:gd name="connsiteY100" fmla="*/ 197 h 10000"/>
              <a:gd name="connsiteX101" fmla="*/ 8757 w 10000"/>
              <a:gd name="connsiteY101" fmla="*/ 182 h 10000"/>
              <a:gd name="connsiteX102" fmla="*/ 8653 w 10000"/>
              <a:gd name="connsiteY102" fmla="*/ 159 h 10000"/>
              <a:gd name="connsiteX103" fmla="*/ 8529 w 10000"/>
              <a:gd name="connsiteY103" fmla="*/ 129 h 10000"/>
              <a:gd name="connsiteX104" fmla="*/ 8412 w 10000"/>
              <a:gd name="connsiteY104" fmla="*/ 106 h 10000"/>
              <a:gd name="connsiteX105" fmla="*/ 8287 w 10000"/>
              <a:gd name="connsiteY105" fmla="*/ 83 h 10000"/>
              <a:gd name="connsiteX106" fmla="*/ 8149 w 10000"/>
              <a:gd name="connsiteY106" fmla="*/ 61 h 10000"/>
              <a:gd name="connsiteX107" fmla="*/ 8025 w 10000"/>
              <a:gd name="connsiteY107" fmla="*/ 45 h 10000"/>
              <a:gd name="connsiteX108" fmla="*/ 7901 w 10000"/>
              <a:gd name="connsiteY108" fmla="*/ 23 h 10000"/>
              <a:gd name="connsiteX109" fmla="*/ 7783 w 10000"/>
              <a:gd name="connsiteY109" fmla="*/ 15 h 10000"/>
              <a:gd name="connsiteX110" fmla="*/ 7673 w 10000"/>
              <a:gd name="connsiteY110" fmla="*/ 8 h 10000"/>
              <a:gd name="connsiteX111" fmla="*/ 7569 w 10000"/>
              <a:gd name="connsiteY111" fmla="*/ 0 h 10000"/>
              <a:gd name="connsiteX112" fmla="*/ 7472 w 10000"/>
              <a:gd name="connsiteY112" fmla="*/ 0 h 10000"/>
              <a:gd name="connsiteX113" fmla="*/ 7403 w 10000"/>
              <a:gd name="connsiteY113" fmla="*/ 8 h 10000"/>
              <a:gd name="connsiteX114" fmla="*/ 7320 w 10000"/>
              <a:gd name="connsiteY114" fmla="*/ 15 h 10000"/>
              <a:gd name="connsiteX115" fmla="*/ 7203 w 10000"/>
              <a:gd name="connsiteY115" fmla="*/ 45 h 10000"/>
              <a:gd name="connsiteX116" fmla="*/ 7065 w 10000"/>
              <a:gd name="connsiteY116" fmla="*/ 68 h 10000"/>
              <a:gd name="connsiteX117" fmla="*/ 6906 w 10000"/>
              <a:gd name="connsiteY117" fmla="*/ 106 h 10000"/>
              <a:gd name="connsiteX118" fmla="*/ 6733 w 10000"/>
              <a:gd name="connsiteY118" fmla="*/ 144 h 10000"/>
              <a:gd name="connsiteX119" fmla="*/ 6540 w 10000"/>
              <a:gd name="connsiteY119" fmla="*/ 189 h 10000"/>
              <a:gd name="connsiteX120" fmla="*/ 6354 w 10000"/>
              <a:gd name="connsiteY120" fmla="*/ 242 h 10000"/>
              <a:gd name="connsiteX121" fmla="*/ 6146 w 10000"/>
              <a:gd name="connsiteY121" fmla="*/ 295 h 10000"/>
              <a:gd name="connsiteX122" fmla="*/ 5946 w 10000"/>
              <a:gd name="connsiteY122" fmla="*/ 348 h 10000"/>
              <a:gd name="connsiteX123" fmla="*/ 5746 w 10000"/>
              <a:gd name="connsiteY123" fmla="*/ 402 h 10000"/>
              <a:gd name="connsiteX124" fmla="*/ 5559 w 10000"/>
              <a:gd name="connsiteY124" fmla="*/ 455 h 10000"/>
              <a:gd name="connsiteX125" fmla="*/ 5380 w 10000"/>
              <a:gd name="connsiteY125" fmla="*/ 500 h 10000"/>
              <a:gd name="connsiteX126" fmla="*/ 5214 w 10000"/>
              <a:gd name="connsiteY126" fmla="*/ 538 h 10000"/>
              <a:gd name="connsiteX127" fmla="*/ 5069 w 10000"/>
              <a:gd name="connsiteY127" fmla="*/ 583 h 10000"/>
              <a:gd name="connsiteX128" fmla="*/ 4952 w 10000"/>
              <a:gd name="connsiteY128" fmla="*/ 621 h 10000"/>
              <a:gd name="connsiteX129" fmla="*/ 4862 w 10000"/>
              <a:gd name="connsiteY129" fmla="*/ 644 h 10000"/>
              <a:gd name="connsiteX130" fmla="*/ 4786 w 10000"/>
              <a:gd name="connsiteY130" fmla="*/ 674 h 10000"/>
              <a:gd name="connsiteX131" fmla="*/ 4696 w 10000"/>
              <a:gd name="connsiteY131" fmla="*/ 697 h 10000"/>
              <a:gd name="connsiteX132" fmla="*/ 4593 w 10000"/>
              <a:gd name="connsiteY132" fmla="*/ 735 h 10000"/>
              <a:gd name="connsiteX133" fmla="*/ 4489 w 10000"/>
              <a:gd name="connsiteY133" fmla="*/ 765 h 10000"/>
              <a:gd name="connsiteX134" fmla="*/ 4372 w 10000"/>
              <a:gd name="connsiteY134" fmla="*/ 803 h 10000"/>
              <a:gd name="connsiteX135" fmla="*/ 4254 w 10000"/>
              <a:gd name="connsiteY135" fmla="*/ 848 h 10000"/>
              <a:gd name="connsiteX136" fmla="*/ 4123 w 10000"/>
              <a:gd name="connsiteY136" fmla="*/ 886 h 10000"/>
              <a:gd name="connsiteX137" fmla="*/ 3999 w 10000"/>
              <a:gd name="connsiteY137" fmla="*/ 932 h 10000"/>
              <a:gd name="connsiteX138" fmla="*/ 3860 w 10000"/>
              <a:gd name="connsiteY138" fmla="*/ 985 h 10000"/>
              <a:gd name="connsiteX139" fmla="*/ 3729 w 10000"/>
              <a:gd name="connsiteY139" fmla="*/ 1030 h 10000"/>
              <a:gd name="connsiteX140" fmla="*/ 3591 w 10000"/>
              <a:gd name="connsiteY140" fmla="*/ 1091 h 10000"/>
              <a:gd name="connsiteX141" fmla="*/ 3460 w 10000"/>
              <a:gd name="connsiteY141" fmla="*/ 1144 h 10000"/>
              <a:gd name="connsiteX142" fmla="*/ 3329 w 10000"/>
              <a:gd name="connsiteY142" fmla="*/ 1205 h 10000"/>
              <a:gd name="connsiteX143" fmla="*/ 3198 w 10000"/>
              <a:gd name="connsiteY143" fmla="*/ 1265 h 10000"/>
              <a:gd name="connsiteX144" fmla="*/ 3073 w 10000"/>
              <a:gd name="connsiteY144" fmla="*/ 1326 h 10000"/>
              <a:gd name="connsiteX145" fmla="*/ 2956 w 10000"/>
              <a:gd name="connsiteY145" fmla="*/ 1394 h 10000"/>
              <a:gd name="connsiteX146" fmla="*/ 2742 w 10000"/>
              <a:gd name="connsiteY146" fmla="*/ 1515 h 10000"/>
              <a:gd name="connsiteX147" fmla="*/ 2541 w 10000"/>
              <a:gd name="connsiteY147" fmla="*/ 1644 h 10000"/>
              <a:gd name="connsiteX148" fmla="*/ 2376 w 10000"/>
              <a:gd name="connsiteY148" fmla="*/ 1742 h 10000"/>
              <a:gd name="connsiteX149" fmla="*/ 2217 w 10000"/>
              <a:gd name="connsiteY149" fmla="*/ 1848 h 10000"/>
              <a:gd name="connsiteX150" fmla="*/ 2079 w 10000"/>
              <a:gd name="connsiteY150" fmla="*/ 1939 h 10000"/>
              <a:gd name="connsiteX151" fmla="*/ 1968 w 10000"/>
              <a:gd name="connsiteY151" fmla="*/ 2023 h 10000"/>
              <a:gd name="connsiteX152" fmla="*/ 1865 w 10000"/>
              <a:gd name="connsiteY152" fmla="*/ 2106 h 10000"/>
              <a:gd name="connsiteX153" fmla="*/ 1789 w 10000"/>
              <a:gd name="connsiteY153" fmla="*/ 2182 h 10000"/>
              <a:gd name="connsiteX154" fmla="*/ 1706 w 10000"/>
              <a:gd name="connsiteY154" fmla="*/ 2250 h 10000"/>
              <a:gd name="connsiteX155" fmla="*/ 1630 w 10000"/>
              <a:gd name="connsiteY155" fmla="*/ 2311 h 10000"/>
              <a:gd name="connsiteX156" fmla="*/ 1547 w 10000"/>
              <a:gd name="connsiteY156" fmla="*/ 2364 h 10000"/>
              <a:gd name="connsiteX157" fmla="*/ 1471 w 10000"/>
              <a:gd name="connsiteY157" fmla="*/ 2409 h 10000"/>
              <a:gd name="connsiteX158" fmla="*/ 1395 w 10000"/>
              <a:gd name="connsiteY158" fmla="*/ 2447 h 10000"/>
              <a:gd name="connsiteX159" fmla="*/ 1340 w 10000"/>
              <a:gd name="connsiteY159" fmla="*/ 2470 h 10000"/>
              <a:gd name="connsiteX160" fmla="*/ 1312 w 10000"/>
              <a:gd name="connsiteY160" fmla="*/ 2485 h 10000"/>
              <a:gd name="connsiteX161" fmla="*/ 1291 w 10000"/>
              <a:gd name="connsiteY16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437 w 10000"/>
              <a:gd name="connsiteY16" fmla="*/ 6833 h 10000"/>
              <a:gd name="connsiteX17" fmla="*/ 2514 w 10000"/>
              <a:gd name="connsiteY17" fmla="*/ 7439 h 10000"/>
              <a:gd name="connsiteX18" fmla="*/ 2659 w 10000"/>
              <a:gd name="connsiteY18" fmla="*/ 7917 h 10000"/>
              <a:gd name="connsiteX19" fmla="*/ 2756 w 10000"/>
              <a:gd name="connsiteY19" fmla="*/ 8182 h 10000"/>
              <a:gd name="connsiteX20" fmla="*/ 2811 w 10000"/>
              <a:gd name="connsiteY20" fmla="*/ 8318 h 10000"/>
              <a:gd name="connsiteX21" fmla="*/ 2866 w 10000"/>
              <a:gd name="connsiteY21" fmla="*/ 8492 h 10000"/>
              <a:gd name="connsiteX22" fmla="*/ 2921 w 10000"/>
              <a:gd name="connsiteY22" fmla="*/ 8682 h 10000"/>
              <a:gd name="connsiteX23" fmla="*/ 2990 w 10000"/>
              <a:gd name="connsiteY23" fmla="*/ 8886 h 10000"/>
              <a:gd name="connsiteX24" fmla="*/ 3066 w 10000"/>
              <a:gd name="connsiteY24" fmla="*/ 9083 h 10000"/>
              <a:gd name="connsiteX25" fmla="*/ 3149 w 10000"/>
              <a:gd name="connsiteY25" fmla="*/ 9288 h 10000"/>
              <a:gd name="connsiteX26" fmla="*/ 3253 w 10000"/>
              <a:gd name="connsiteY26" fmla="*/ 9462 h 10000"/>
              <a:gd name="connsiteX27" fmla="*/ 3363 w 10000"/>
              <a:gd name="connsiteY27" fmla="*/ 9598 h 10000"/>
              <a:gd name="connsiteX28" fmla="*/ 3481 w 10000"/>
              <a:gd name="connsiteY28" fmla="*/ 9712 h 10000"/>
              <a:gd name="connsiteX29" fmla="*/ 3591 w 10000"/>
              <a:gd name="connsiteY29" fmla="*/ 9795 h 10000"/>
              <a:gd name="connsiteX30" fmla="*/ 3702 w 10000"/>
              <a:gd name="connsiteY30" fmla="*/ 9864 h 10000"/>
              <a:gd name="connsiteX31" fmla="*/ 3805 w 10000"/>
              <a:gd name="connsiteY31" fmla="*/ 9909 h 10000"/>
              <a:gd name="connsiteX32" fmla="*/ 3916 w 10000"/>
              <a:gd name="connsiteY32" fmla="*/ 9939 h 10000"/>
              <a:gd name="connsiteX33" fmla="*/ 4019 w 10000"/>
              <a:gd name="connsiteY33" fmla="*/ 9970 h 10000"/>
              <a:gd name="connsiteX34" fmla="*/ 4130 w 10000"/>
              <a:gd name="connsiteY34" fmla="*/ 9977 h 10000"/>
              <a:gd name="connsiteX35" fmla="*/ 4254 w 10000"/>
              <a:gd name="connsiteY35" fmla="*/ 9992 h 10000"/>
              <a:gd name="connsiteX36" fmla="*/ 4330 w 10000"/>
              <a:gd name="connsiteY36" fmla="*/ 10000 h 10000"/>
              <a:gd name="connsiteX37" fmla="*/ 4434 w 10000"/>
              <a:gd name="connsiteY37" fmla="*/ 9992 h 10000"/>
              <a:gd name="connsiteX38" fmla="*/ 4572 w 10000"/>
              <a:gd name="connsiteY38" fmla="*/ 9985 h 10000"/>
              <a:gd name="connsiteX39" fmla="*/ 4731 w 10000"/>
              <a:gd name="connsiteY39" fmla="*/ 9977 h 10000"/>
              <a:gd name="connsiteX40" fmla="*/ 4903 w 10000"/>
              <a:gd name="connsiteY40" fmla="*/ 9962 h 10000"/>
              <a:gd name="connsiteX41" fmla="*/ 5097 w 10000"/>
              <a:gd name="connsiteY41" fmla="*/ 9932 h 10000"/>
              <a:gd name="connsiteX42" fmla="*/ 5297 w 10000"/>
              <a:gd name="connsiteY42" fmla="*/ 9917 h 10000"/>
              <a:gd name="connsiteX43" fmla="*/ 5490 w 10000"/>
              <a:gd name="connsiteY43" fmla="*/ 9886 h 10000"/>
              <a:gd name="connsiteX44" fmla="*/ 5691 w 10000"/>
              <a:gd name="connsiteY44" fmla="*/ 9864 h 10000"/>
              <a:gd name="connsiteX45" fmla="*/ 5891 w 10000"/>
              <a:gd name="connsiteY45" fmla="*/ 9841 h 10000"/>
              <a:gd name="connsiteX46" fmla="*/ 6070 w 10000"/>
              <a:gd name="connsiteY46" fmla="*/ 9811 h 10000"/>
              <a:gd name="connsiteX47" fmla="*/ 6236 w 10000"/>
              <a:gd name="connsiteY47" fmla="*/ 9795 h 10000"/>
              <a:gd name="connsiteX48" fmla="*/ 6374 w 10000"/>
              <a:gd name="connsiteY48" fmla="*/ 9765 h 10000"/>
              <a:gd name="connsiteX49" fmla="*/ 6499 w 10000"/>
              <a:gd name="connsiteY49" fmla="*/ 9750 h 10000"/>
              <a:gd name="connsiteX50" fmla="*/ 6581 w 10000"/>
              <a:gd name="connsiteY50" fmla="*/ 9742 h 10000"/>
              <a:gd name="connsiteX51" fmla="*/ 6637 w 10000"/>
              <a:gd name="connsiteY51" fmla="*/ 9735 h 10000"/>
              <a:gd name="connsiteX52" fmla="*/ 6692 w 10000"/>
              <a:gd name="connsiteY52" fmla="*/ 9727 h 10000"/>
              <a:gd name="connsiteX53" fmla="*/ 6789 w 10000"/>
              <a:gd name="connsiteY53" fmla="*/ 9689 h 10000"/>
              <a:gd name="connsiteX54" fmla="*/ 6920 w 10000"/>
              <a:gd name="connsiteY54" fmla="*/ 9644 h 10000"/>
              <a:gd name="connsiteX55" fmla="*/ 7079 w 10000"/>
              <a:gd name="connsiteY55" fmla="*/ 9583 h 10000"/>
              <a:gd name="connsiteX56" fmla="*/ 7258 w 10000"/>
              <a:gd name="connsiteY56" fmla="*/ 9515 h 10000"/>
              <a:gd name="connsiteX57" fmla="*/ 7465 w 10000"/>
              <a:gd name="connsiteY57" fmla="*/ 9447 h 10000"/>
              <a:gd name="connsiteX58" fmla="*/ 7673 w 10000"/>
              <a:gd name="connsiteY58" fmla="*/ 9356 h 10000"/>
              <a:gd name="connsiteX59" fmla="*/ 7894 w 10000"/>
              <a:gd name="connsiteY59" fmla="*/ 9273 h 10000"/>
              <a:gd name="connsiteX60" fmla="*/ 8108 w 10000"/>
              <a:gd name="connsiteY60" fmla="*/ 9189 h 10000"/>
              <a:gd name="connsiteX61" fmla="*/ 8322 w 10000"/>
              <a:gd name="connsiteY61" fmla="*/ 9106 h 10000"/>
              <a:gd name="connsiteX62" fmla="*/ 8522 w 10000"/>
              <a:gd name="connsiteY62" fmla="*/ 9015 h 10000"/>
              <a:gd name="connsiteX63" fmla="*/ 8709 w 10000"/>
              <a:gd name="connsiteY63" fmla="*/ 8939 h 10000"/>
              <a:gd name="connsiteX64" fmla="*/ 8867 w 10000"/>
              <a:gd name="connsiteY64" fmla="*/ 8879 h 10000"/>
              <a:gd name="connsiteX65" fmla="*/ 8999 w 10000"/>
              <a:gd name="connsiteY65" fmla="*/ 8818 h 10000"/>
              <a:gd name="connsiteX66" fmla="*/ 9095 w 10000"/>
              <a:gd name="connsiteY66" fmla="*/ 8773 h 10000"/>
              <a:gd name="connsiteX67" fmla="*/ 9151 w 10000"/>
              <a:gd name="connsiteY67" fmla="*/ 8735 h 10000"/>
              <a:gd name="connsiteX68" fmla="*/ 9240 w 10000"/>
              <a:gd name="connsiteY68" fmla="*/ 8674 h 10000"/>
              <a:gd name="connsiteX69" fmla="*/ 9351 w 10000"/>
              <a:gd name="connsiteY69" fmla="*/ 8583 h 10000"/>
              <a:gd name="connsiteX70" fmla="*/ 9475 w 10000"/>
              <a:gd name="connsiteY70" fmla="*/ 8470 h 10000"/>
              <a:gd name="connsiteX71" fmla="*/ 9606 w 10000"/>
              <a:gd name="connsiteY71" fmla="*/ 8356 h 10000"/>
              <a:gd name="connsiteX72" fmla="*/ 9724 w 10000"/>
              <a:gd name="connsiteY72" fmla="*/ 8250 h 10000"/>
              <a:gd name="connsiteX73" fmla="*/ 9827 w 10000"/>
              <a:gd name="connsiteY73" fmla="*/ 8152 h 10000"/>
              <a:gd name="connsiteX74" fmla="*/ 9896 w 10000"/>
              <a:gd name="connsiteY74" fmla="*/ 8091 h 10000"/>
              <a:gd name="connsiteX75" fmla="*/ 9924 w 10000"/>
              <a:gd name="connsiteY75" fmla="*/ 8068 h 10000"/>
              <a:gd name="connsiteX76" fmla="*/ 10000 w 10000"/>
              <a:gd name="connsiteY76" fmla="*/ 7045 h 10000"/>
              <a:gd name="connsiteX77" fmla="*/ 9979 w 10000"/>
              <a:gd name="connsiteY77" fmla="*/ 6424 h 10000"/>
              <a:gd name="connsiteX78" fmla="*/ 9917 w 10000"/>
              <a:gd name="connsiteY78" fmla="*/ 5053 h 10000"/>
              <a:gd name="connsiteX79" fmla="*/ 9855 w 10000"/>
              <a:gd name="connsiteY79" fmla="*/ 3652 h 10000"/>
              <a:gd name="connsiteX80" fmla="*/ 9814 w 10000"/>
              <a:gd name="connsiteY80" fmla="*/ 2939 h 10000"/>
              <a:gd name="connsiteX81" fmla="*/ 9793 w 10000"/>
              <a:gd name="connsiteY81" fmla="*/ 2818 h 10000"/>
              <a:gd name="connsiteX82" fmla="*/ 9765 w 10000"/>
              <a:gd name="connsiteY82" fmla="*/ 2606 h 10000"/>
              <a:gd name="connsiteX83" fmla="*/ 9717 w 10000"/>
              <a:gd name="connsiteY83" fmla="*/ 2341 h 10000"/>
              <a:gd name="connsiteX84" fmla="*/ 9662 w 10000"/>
              <a:gd name="connsiteY84" fmla="*/ 2030 h 10000"/>
              <a:gd name="connsiteX85" fmla="*/ 9606 w 10000"/>
              <a:gd name="connsiteY85" fmla="*/ 1720 h 10000"/>
              <a:gd name="connsiteX86" fmla="*/ 9558 w 10000"/>
              <a:gd name="connsiteY86" fmla="*/ 1447 h 10000"/>
              <a:gd name="connsiteX87" fmla="*/ 9517 w 10000"/>
              <a:gd name="connsiteY87" fmla="*/ 1227 h 10000"/>
              <a:gd name="connsiteX88" fmla="*/ 9503 w 10000"/>
              <a:gd name="connsiteY88" fmla="*/ 1098 h 10000"/>
              <a:gd name="connsiteX89" fmla="*/ 9489 w 10000"/>
              <a:gd name="connsiteY89" fmla="*/ 1015 h 10000"/>
              <a:gd name="connsiteX90" fmla="*/ 9454 w 10000"/>
              <a:gd name="connsiteY90" fmla="*/ 909 h 10000"/>
              <a:gd name="connsiteX91" fmla="*/ 9406 w 10000"/>
              <a:gd name="connsiteY91" fmla="*/ 773 h 10000"/>
              <a:gd name="connsiteX92" fmla="*/ 9351 w 10000"/>
              <a:gd name="connsiteY92" fmla="*/ 652 h 10000"/>
              <a:gd name="connsiteX93" fmla="*/ 9282 w 10000"/>
              <a:gd name="connsiteY93" fmla="*/ 530 h 10000"/>
              <a:gd name="connsiteX94" fmla="*/ 9206 w 10000"/>
              <a:gd name="connsiteY94" fmla="*/ 417 h 10000"/>
              <a:gd name="connsiteX95" fmla="*/ 9130 w 10000"/>
              <a:gd name="connsiteY95" fmla="*/ 333 h 10000"/>
              <a:gd name="connsiteX96" fmla="*/ 9047 w 10000"/>
              <a:gd name="connsiteY96" fmla="*/ 273 h 10000"/>
              <a:gd name="connsiteX97" fmla="*/ 8999 w 10000"/>
              <a:gd name="connsiteY97" fmla="*/ 250 h 10000"/>
              <a:gd name="connsiteX98" fmla="*/ 8930 w 10000"/>
              <a:gd name="connsiteY98" fmla="*/ 227 h 10000"/>
              <a:gd name="connsiteX99" fmla="*/ 8847 w 10000"/>
              <a:gd name="connsiteY99" fmla="*/ 197 h 10000"/>
              <a:gd name="connsiteX100" fmla="*/ 8757 w 10000"/>
              <a:gd name="connsiteY100" fmla="*/ 182 h 10000"/>
              <a:gd name="connsiteX101" fmla="*/ 8653 w 10000"/>
              <a:gd name="connsiteY101" fmla="*/ 159 h 10000"/>
              <a:gd name="connsiteX102" fmla="*/ 8529 w 10000"/>
              <a:gd name="connsiteY102" fmla="*/ 129 h 10000"/>
              <a:gd name="connsiteX103" fmla="*/ 8412 w 10000"/>
              <a:gd name="connsiteY103" fmla="*/ 106 h 10000"/>
              <a:gd name="connsiteX104" fmla="*/ 8287 w 10000"/>
              <a:gd name="connsiteY104" fmla="*/ 83 h 10000"/>
              <a:gd name="connsiteX105" fmla="*/ 8149 w 10000"/>
              <a:gd name="connsiteY105" fmla="*/ 61 h 10000"/>
              <a:gd name="connsiteX106" fmla="*/ 8025 w 10000"/>
              <a:gd name="connsiteY106" fmla="*/ 45 h 10000"/>
              <a:gd name="connsiteX107" fmla="*/ 7901 w 10000"/>
              <a:gd name="connsiteY107" fmla="*/ 23 h 10000"/>
              <a:gd name="connsiteX108" fmla="*/ 7783 w 10000"/>
              <a:gd name="connsiteY108" fmla="*/ 15 h 10000"/>
              <a:gd name="connsiteX109" fmla="*/ 7673 w 10000"/>
              <a:gd name="connsiteY109" fmla="*/ 8 h 10000"/>
              <a:gd name="connsiteX110" fmla="*/ 7569 w 10000"/>
              <a:gd name="connsiteY110" fmla="*/ 0 h 10000"/>
              <a:gd name="connsiteX111" fmla="*/ 7472 w 10000"/>
              <a:gd name="connsiteY111" fmla="*/ 0 h 10000"/>
              <a:gd name="connsiteX112" fmla="*/ 7403 w 10000"/>
              <a:gd name="connsiteY112" fmla="*/ 8 h 10000"/>
              <a:gd name="connsiteX113" fmla="*/ 7320 w 10000"/>
              <a:gd name="connsiteY113" fmla="*/ 15 h 10000"/>
              <a:gd name="connsiteX114" fmla="*/ 7203 w 10000"/>
              <a:gd name="connsiteY114" fmla="*/ 45 h 10000"/>
              <a:gd name="connsiteX115" fmla="*/ 7065 w 10000"/>
              <a:gd name="connsiteY115" fmla="*/ 68 h 10000"/>
              <a:gd name="connsiteX116" fmla="*/ 6906 w 10000"/>
              <a:gd name="connsiteY116" fmla="*/ 106 h 10000"/>
              <a:gd name="connsiteX117" fmla="*/ 6733 w 10000"/>
              <a:gd name="connsiteY117" fmla="*/ 144 h 10000"/>
              <a:gd name="connsiteX118" fmla="*/ 6540 w 10000"/>
              <a:gd name="connsiteY118" fmla="*/ 189 h 10000"/>
              <a:gd name="connsiteX119" fmla="*/ 6354 w 10000"/>
              <a:gd name="connsiteY119" fmla="*/ 242 h 10000"/>
              <a:gd name="connsiteX120" fmla="*/ 6146 w 10000"/>
              <a:gd name="connsiteY120" fmla="*/ 295 h 10000"/>
              <a:gd name="connsiteX121" fmla="*/ 5946 w 10000"/>
              <a:gd name="connsiteY121" fmla="*/ 348 h 10000"/>
              <a:gd name="connsiteX122" fmla="*/ 5746 w 10000"/>
              <a:gd name="connsiteY122" fmla="*/ 402 h 10000"/>
              <a:gd name="connsiteX123" fmla="*/ 5559 w 10000"/>
              <a:gd name="connsiteY123" fmla="*/ 455 h 10000"/>
              <a:gd name="connsiteX124" fmla="*/ 5380 w 10000"/>
              <a:gd name="connsiteY124" fmla="*/ 500 h 10000"/>
              <a:gd name="connsiteX125" fmla="*/ 5214 w 10000"/>
              <a:gd name="connsiteY125" fmla="*/ 538 h 10000"/>
              <a:gd name="connsiteX126" fmla="*/ 5069 w 10000"/>
              <a:gd name="connsiteY126" fmla="*/ 583 h 10000"/>
              <a:gd name="connsiteX127" fmla="*/ 4952 w 10000"/>
              <a:gd name="connsiteY127" fmla="*/ 621 h 10000"/>
              <a:gd name="connsiteX128" fmla="*/ 4862 w 10000"/>
              <a:gd name="connsiteY128" fmla="*/ 644 h 10000"/>
              <a:gd name="connsiteX129" fmla="*/ 4786 w 10000"/>
              <a:gd name="connsiteY129" fmla="*/ 674 h 10000"/>
              <a:gd name="connsiteX130" fmla="*/ 4696 w 10000"/>
              <a:gd name="connsiteY130" fmla="*/ 697 h 10000"/>
              <a:gd name="connsiteX131" fmla="*/ 4593 w 10000"/>
              <a:gd name="connsiteY131" fmla="*/ 735 h 10000"/>
              <a:gd name="connsiteX132" fmla="*/ 4489 w 10000"/>
              <a:gd name="connsiteY132" fmla="*/ 765 h 10000"/>
              <a:gd name="connsiteX133" fmla="*/ 4372 w 10000"/>
              <a:gd name="connsiteY133" fmla="*/ 803 h 10000"/>
              <a:gd name="connsiteX134" fmla="*/ 4254 w 10000"/>
              <a:gd name="connsiteY134" fmla="*/ 848 h 10000"/>
              <a:gd name="connsiteX135" fmla="*/ 4123 w 10000"/>
              <a:gd name="connsiteY135" fmla="*/ 886 h 10000"/>
              <a:gd name="connsiteX136" fmla="*/ 3999 w 10000"/>
              <a:gd name="connsiteY136" fmla="*/ 932 h 10000"/>
              <a:gd name="connsiteX137" fmla="*/ 3860 w 10000"/>
              <a:gd name="connsiteY137" fmla="*/ 985 h 10000"/>
              <a:gd name="connsiteX138" fmla="*/ 3729 w 10000"/>
              <a:gd name="connsiteY138" fmla="*/ 1030 h 10000"/>
              <a:gd name="connsiteX139" fmla="*/ 3591 w 10000"/>
              <a:gd name="connsiteY139" fmla="*/ 1091 h 10000"/>
              <a:gd name="connsiteX140" fmla="*/ 3460 w 10000"/>
              <a:gd name="connsiteY140" fmla="*/ 1144 h 10000"/>
              <a:gd name="connsiteX141" fmla="*/ 3329 w 10000"/>
              <a:gd name="connsiteY141" fmla="*/ 1205 h 10000"/>
              <a:gd name="connsiteX142" fmla="*/ 3198 w 10000"/>
              <a:gd name="connsiteY142" fmla="*/ 1265 h 10000"/>
              <a:gd name="connsiteX143" fmla="*/ 3073 w 10000"/>
              <a:gd name="connsiteY143" fmla="*/ 1326 h 10000"/>
              <a:gd name="connsiteX144" fmla="*/ 2956 w 10000"/>
              <a:gd name="connsiteY144" fmla="*/ 1394 h 10000"/>
              <a:gd name="connsiteX145" fmla="*/ 2742 w 10000"/>
              <a:gd name="connsiteY145" fmla="*/ 1515 h 10000"/>
              <a:gd name="connsiteX146" fmla="*/ 2541 w 10000"/>
              <a:gd name="connsiteY146" fmla="*/ 1644 h 10000"/>
              <a:gd name="connsiteX147" fmla="*/ 2376 w 10000"/>
              <a:gd name="connsiteY147" fmla="*/ 1742 h 10000"/>
              <a:gd name="connsiteX148" fmla="*/ 2217 w 10000"/>
              <a:gd name="connsiteY148" fmla="*/ 1848 h 10000"/>
              <a:gd name="connsiteX149" fmla="*/ 2079 w 10000"/>
              <a:gd name="connsiteY149" fmla="*/ 1939 h 10000"/>
              <a:gd name="connsiteX150" fmla="*/ 1968 w 10000"/>
              <a:gd name="connsiteY150" fmla="*/ 2023 h 10000"/>
              <a:gd name="connsiteX151" fmla="*/ 1865 w 10000"/>
              <a:gd name="connsiteY151" fmla="*/ 2106 h 10000"/>
              <a:gd name="connsiteX152" fmla="*/ 1789 w 10000"/>
              <a:gd name="connsiteY152" fmla="*/ 2182 h 10000"/>
              <a:gd name="connsiteX153" fmla="*/ 1706 w 10000"/>
              <a:gd name="connsiteY153" fmla="*/ 2250 h 10000"/>
              <a:gd name="connsiteX154" fmla="*/ 1630 w 10000"/>
              <a:gd name="connsiteY154" fmla="*/ 2311 h 10000"/>
              <a:gd name="connsiteX155" fmla="*/ 1547 w 10000"/>
              <a:gd name="connsiteY155" fmla="*/ 2364 h 10000"/>
              <a:gd name="connsiteX156" fmla="*/ 1471 w 10000"/>
              <a:gd name="connsiteY156" fmla="*/ 2409 h 10000"/>
              <a:gd name="connsiteX157" fmla="*/ 1395 w 10000"/>
              <a:gd name="connsiteY157" fmla="*/ 2447 h 10000"/>
              <a:gd name="connsiteX158" fmla="*/ 1340 w 10000"/>
              <a:gd name="connsiteY158" fmla="*/ 2470 h 10000"/>
              <a:gd name="connsiteX159" fmla="*/ 1312 w 10000"/>
              <a:gd name="connsiteY159" fmla="*/ 2485 h 10000"/>
              <a:gd name="connsiteX160" fmla="*/ 1291 w 10000"/>
              <a:gd name="connsiteY16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14 w 10000"/>
              <a:gd name="connsiteY16" fmla="*/ 7439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3149 w 10000"/>
              <a:gd name="connsiteY24" fmla="*/ 9288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3149 w 10000"/>
              <a:gd name="connsiteY24" fmla="*/ 9288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3066 w 10000"/>
              <a:gd name="connsiteY23" fmla="*/ 9083 h 10000"/>
              <a:gd name="connsiteX24" fmla="*/ 2744 w 10000"/>
              <a:gd name="connsiteY24" fmla="*/ 9786 h 10000"/>
              <a:gd name="connsiteX25" fmla="*/ 3253 w 10000"/>
              <a:gd name="connsiteY25" fmla="*/ 9462 h 10000"/>
              <a:gd name="connsiteX26" fmla="*/ 3363 w 10000"/>
              <a:gd name="connsiteY26" fmla="*/ 9598 h 10000"/>
              <a:gd name="connsiteX27" fmla="*/ 3481 w 10000"/>
              <a:gd name="connsiteY27" fmla="*/ 9712 h 10000"/>
              <a:gd name="connsiteX28" fmla="*/ 3591 w 10000"/>
              <a:gd name="connsiteY28" fmla="*/ 9795 h 10000"/>
              <a:gd name="connsiteX29" fmla="*/ 3702 w 10000"/>
              <a:gd name="connsiteY29" fmla="*/ 9864 h 10000"/>
              <a:gd name="connsiteX30" fmla="*/ 3805 w 10000"/>
              <a:gd name="connsiteY30" fmla="*/ 9909 h 10000"/>
              <a:gd name="connsiteX31" fmla="*/ 3916 w 10000"/>
              <a:gd name="connsiteY31" fmla="*/ 9939 h 10000"/>
              <a:gd name="connsiteX32" fmla="*/ 4019 w 10000"/>
              <a:gd name="connsiteY32" fmla="*/ 9970 h 10000"/>
              <a:gd name="connsiteX33" fmla="*/ 4130 w 10000"/>
              <a:gd name="connsiteY33" fmla="*/ 9977 h 10000"/>
              <a:gd name="connsiteX34" fmla="*/ 4254 w 10000"/>
              <a:gd name="connsiteY34" fmla="*/ 9992 h 10000"/>
              <a:gd name="connsiteX35" fmla="*/ 4330 w 10000"/>
              <a:gd name="connsiteY35" fmla="*/ 10000 h 10000"/>
              <a:gd name="connsiteX36" fmla="*/ 4434 w 10000"/>
              <a:gd name="connsiteY36" fmla="*/ 9992 h 10000"/>
              <a:gd name="connsiteX37" fmla="*/ 4572 w 10000"/>
              <a:gd name="connsiteY37" fmla="*/ 9985 h 10000"/>
              <a:gd name="connsiteX38" fmla="*/ 4731 w 10000"/>
              <a:gd name="connsiteY38" fmla="*/ 9977 h 10000"/>
              <a:gd name="connsiteX39" fmla="*/ 4903 w 10000"/>
              <a:gd name="connsiteY39" fmla="*/ 9962 h 10000"/>
              <a:gd name="connsiteX40" fmla="*/ 5097 w 10000"/>
              <a:gd name="connsiteY40" fmla="*/ 9932 h 10000"/>
              <a:gd name="connsiteX41" fmla="*/ 5297 w 10000"/>
              <a:gd name="connsiteY41" fmla="*/ 9917 h 10000"/>
              <a:gd name="connsiteX42" fmla="*/ 5490 w 10000"/>
              <a:gd name="connsiteY42" fmla="*/ 9886 h 10000"/>
              <a:gd name="connsiteX43" fmla="*/ 5691 w 10000"/>
              <a:gd name="connsiteY43" fmla="*/ 9864 h 10000"/>
              <a:gd name="connsiteX44" fmla="*/ 5891 w 10000"/>
              <a:gd name="connsiteY44" fmla="*/ 9841 h 10000"/>
              <a:gd name="connsiteX45" fmla="*/ 6070 w 10000"/>
              <a:gd name="connsiteY45" fmla="*/ 9811 h 10000"/>
              <a:gd name="connsiteX46" fmla="*/ 6236 w 10000"/>
              <a:gd name="connsiteY46" fmla="*/ 9795 h 10000"/>
              <a:gd name="connsiteX47" fmla="*/ 6374 w 10000"/>
              <a:gd name="connsiteY47" fmla="*/ 9765 h 10000"/>
              <a:gd name="connsiteX48" fmla="*/ 6499 w 10000"/>
              <a:gd name="connsiteY48" fmla="*/ 9750 h 10000"/>
              <a:gd name="connsiteX49" fmla="*/ 6581 w 10000"/>
              <a:gd name="connsiteY49" fmla="*/ 9742 h 10000"/>
              <a:gd name="connsiteX50" fmla="*/ 6637 w 10000"/>
              <a:gd name="connsiteY50" fmla="*/ 9735 h 10000"/>
              <a:gd name="connsiteX51" fmla="*/ 6692 w 10000"/>
              <a:gd name="connsiteY51" fmla="*/ 9727 h 10000"/>
              <a:gd name="connsiteX52" fmla="*/ 6789 w 10000"/>
              <a:gd name="connsiteY52" fmla="*/ 9689 h 10000"/>
              <a:gd name="connsiteX53" fmla="*/ 6920 w 10000"/>
              <a:gd name="connsiteY53" fmla="*/ 9644 h 10000"/>
              <a:gd name="connsiteX54" fmla="*/ 7079 w 10000"/>
              <a:gd name="connsiteY54" fmla="*/ 9583 h 10000"/>
              <a:gd name="connsiteX55" fmla="*/ 7258 w 10000"/>
              <a:gd name="connsiteY55" fmla="*/ 9515 h 10000"/>
              <a:gd name="connsiteX56" fmla="*/ 7465 w 10000"/>
              <a:gd name="connsiteY56" fmla="*/ 9447 h 10000"/>
              <a:gd name="connsiteX57" fmla="*/ 7673 w 10000"/>
              <a:gd name="connsiteY57" fmla="*/ 9356 h 10000"/>
              <a:gd name="connsiteX58" fmla="*/ 7894 w 10000"/>
              <a:gd name="connsiteY58" fmla="*/ 9273 h 10000"/>
              <a:gd name="connsiteX59" fmla="*/ 8108 w 10000"/>
              <a:gd name="connsiteY59" fmla="*/ 9189 h 10000"/>
              <a:gd name="connsiteX60" fmla="*/ 8322 w 10000"/>
              <a:gd name="connsiteY60" fmla="*/ 9106 h 10000"/>
              <a:gd name="connsiteX61" fmla="*/ 8522 w 10000"/>
              <a:gd name="connsiteY61" fmla="*/ 9015 h 10000"/>
              <a:gd name="connsiteX62" fmla="*/ 8709 w 10000"/>
              <a:gd name="connsiteY62" fmla="*/ 8939 h 10000"/>
              <a:gd name="connsiteX63" fmla="*/ 8867 w 10000"/>
              <a:gd name="connsiteY63" fmla="*/ 8879 h 10000"/>
              <a:gd name="connsiteX64" fmla="*/ 8999 w 10000"/>
              <a:gd name="connsiteY64" fmla="*/ 8818 h 10000"/>
              <a:gd name="connsiteX65" fmla="*/ 9095 w 10000"/>
              <a:gd name="connsiteY65" fmla="*/ 8773 h 10000"/>
              <a:gd name="connsiteX66" fmla="*/ 9151 w 10000"/>
              <a:gd name="connsiteY66" fmla="*/ 8735 h 10000"/>
              <a:gd name="connsiteX67" fmla="*/ 9240 w 10000"/>
              <a:gd name="connsiteY67" fmla="*/ 8674 h 10000"/>
              <a:gd name="connsiteX68" fmla="*/ 9351 w 10000"/>
              <a:gd name="connsiteY68" fmla="*/ 8583 h 10000"/>
              <a:gd name="connsiteX69" fmla="*/ 9475 w 10000"/>
              <a:gd name="connsiteY69" fmla="*/ 8470 h 10000"/>
              <a:gd name="connsiteX70" fmla="*/ 9606 w 10000"/>
              <a:gd name="connsiteY70" fmla="*/ 8356 h 10000"/>
              <a:gd name="connsiteX71" fmla="*/ 9724 w 10000"/>
              <a:gd name="connsiteY71" fmla="*/ 8250 h 10000"/>
              <a:gd name="connsiteX72" fmla="*/ 9827 w 10000"/>
              <a:gd name="connsiteY72" fmla="*/ 8152 h 10000"/>
              <a:gd name="connsiteX73" fmla="*/ 9896 w 10000"/>
              <a:gd name="connsiteY73" fmla="*/ 8091 h 10000"/>
              <a:gd name="connsiteX74" fmla="*/ 9924 w 10000"/>
              <a:gd name="connsiteY74" fmla="*/ 8068 h 10000"/>
              <a:gd name="connsiteX75" fmla="*/ 10000 w 10000"/>
              <a:gd name="connsiteY75" fmla="*/ 7045 h 10000"/>
              <a:gd name="connsiteX76" fmla="*/ 9979 w 10000"/>
              <a:gd name="connsiteY76" fmla="*/ 6424 h 10000"/>
              <a:gd name="connsiteX77" fmla="*/ 9917 w 10000"/>
              <a:gd name="connsiteY77" fmla="*/ 5053 h 10000"/>
              <a:gd name="connsiteX78" fmla="*/ 9855 w 10000"/>
              <a:gd name="connsiteY78" fmla="*/ 3652 h 10000"/>
              <a:gd name="connsiteX79" fmla="*/ 9814 w 10000"/>
              <a:gd name="connsiteY79" fmla="*/ 2939 h 10000"/>
              <a:gd name="connsiteX80" fmla="*/ 9793 w 10000"/>
              <a:gd name="connsiteY80" fmla="*/ 2818 h 10000"/>
              <a:gd name="connsiteX81" fmla="*/ 9765 w 10000"/>
              <a:gd name="connsiteY81" fmla="*/ 2606 h 10000"/>
              <a:gd name="connsiteX82" fmla="*/ 9717 w 10000"/>
              <a:gd name="connsiteY82" fmla="*/ 2341 h 10000"/>
              <a:gd name="connsiteX83" fmla="*/ 9662 w 10000"/>
              <a:gd name="connsiteY83" fmla="*/ 2030 h 10000"/>
              <a:gd name="connsiteX84" fmla="*/ 9606 w 10000"/>
              <a:gd name="connsiteY84" fmla="*/ 1720 h 10000"/>
              <a:gd name="connsiteX85" fmla="*/ 9558 w 10000"/>
              <a:gd name="connsiteY85" fmla="*/ 1447 h 10000"/>
              <a:gd name="connsiteX86" fmla="*/ 9517 w 10000"/>
              <a:gd name="connsiteY86" fmla="*/ 1227 h 10000"/>
              <a:gd name="connsiteX87" fmla="*/ 9503 w 10000"/>
              <a:gd name="connsiteY87" fmla="*/ 1098 h 10000"/>
              <a:gd name="connsiteX88" fmla="*/ 9489 w 10000"/>
              <a:gd name="connsiteY88" fmla="*/ 1015 h 10000"/>
              <a:gd name="connsiteX89" fmla="*/ 9454 w 10000"/>
              <a:gd name="connsiteY89" fmla="*/ 909 h 10000"/>
              <a:gd name="connsiteX90" fmla="*/ 9406 w 10000"/>
              <a:gd name="connsiteY90" fmla="*/ 773 h 10000"/>
              <a:gd name="connsiteX91" fmla="*/ 9351 w 10000"/>
              <a:gd name="connsiteY91" fmla="*/ 652 h 10000"/>
              <a:gd name="connsiteX92" fmla="*/ 9282 w 10000"/>
              <a:gd name="connsiteY92" fmla="*/ 530 h 10000"/>
              <a:gd name="connsiteX93" fmla="*/ 9206 w 10000"/>
              <a:gd name="connsiteY93" fmla="*/ 417 h 10000"/>
              <a:gd name="connsiteX94" fmla="*/ 9130 w 10000"/>
              <a:gd name="connsiteY94" fmla="*/ 333 h 10000"/>
              <a:gd name="connsiteX95" fmla="*/ 9047 w 10000"/>
              <a:gd name="connsiteY95" fmla="*/ 273 h 10000"/>
              <a:gd name="connsiteX96" fmla="*/ 8999 w 10000"/>
              <a:gd name="connsiteY96" fmla="*/ 250 h 10000"/>
              <a:gd name="connsiteX97" fmla="*/ 8930 w 10000"/>
              <a:gd name="connsiteY97" fmla="*/ 227 h 10000"/>
              <a:gd name="connsiteX98" fmla="*/ 8847 w 10000"/>
              <a:gd name="connsiteY98" fmla="*/ 197 h 10000"/>
              <a:gd name="connsiteX99" fmla="*/ 8757 w 10000"/>
              <a:gd name="connsiteY99" fmla="*/ 182 h 10000"/>
              <a:gd name="connsiteX100" fmla="*/ 8653 w 10000"/>
              <a:gd name="connsiteY100" fmla="*/ 159 h 10000"/>
              <a:gd name="connsiteX101" fmla="*/ 8529 w 10000"/>
              <a:gd name="connsiteY101" fmla="*/ 129 h 10000"/>
              <a:gd name="connsiteX102" fmla="*/ 8412 w 10000"/>
              <a:gd name="connsiteY102" fmla="*/ 106 h 10000"/>
              <a:gd name="connsiteX103" fmla="*/ 8287 w 10000"/>
              <a:gd name="connsiteY103" fmla="*/ 83 h 10000"/>
              <a:gd name="connsiteX104" fmla="*/ 8149 w 10000"/>
              <a:gd name="connsiteY104" fmla="*/ 61 h 10000"/>
              <a:gd name="connsiteX105" fmla="*/ 8025 w 10000"/>
              <a:gd name="connsiteY105" fmla="*/ 45 h 10000"/>
              <a:gd name="connsiteX106" fmla="*/ 7901 w 10000"/>
              <a:gd name="connsiteY106" fmla="*/ 23 h 10000"/>
              <a:gd name="connsiteX107" fmla="*/ 7783 w 10000"/>
              <a:gd name="connsiteY107" fmla="*/ 15 h 10000"/>
              <a:gd name="connsiteX108" fmla="*/ 7673 w 10000"/>
              <a:gd name="connsiteY108" fmla="*/ 8 h 10000"/>
              <a:gd name="connsiteX109" fmla="*/ 7569 w 10000"/>
              <a:gd name="connsiteY109" fmla="*/ 0 h 10000"/>
              <a:gd name="connsiteX110" fmla="*/ 7472 w 10000"/>
              <a:gd name="connsiteY110" fmla="*/ 0 h 10000"/>
              <a:gd name="connsiteX111" fmla="*/ 7403 w 10000"/>
              <a:gd name="connsiteY111" fmla="*/ 8 h 10000"/>
              <a:gd name="connsiteX112" fmla="*/ 7320 w 10000"/>
              <a:gd name="connsiteY112" fmla="*/ 15 h 10000"/>
              <a:gd name="connsiteX113" fmla="*/ 7203 w 10000"/>
              <a:gd name="connsiteY113" fmla="*/ 45 h 10000"/>
              <a:gd name="connsiteX114" fmla="*/ 7065 w 10000"/>
              <a:gd name="connsiteY114" fmla="*/ 68 h 10000"/>
              <a:gd name="connsiteX115" fmla="*/ 6906 w 10000"/>
              <a:gd name="connsiteY115" fmla="*/ 106 h 10000"/>
              <a:gd name="connsiteX116" fmla="*/ 6733 w 10000"/>
              <a:gd name="connsiteY116" fmla="*/ 144 h 10000"/>
              <a:gd name="connsiteX117" fmla="*/ 6540 w 10000"/>
              <a:gd name="connsiteY117" fmla="*/ 189 h 10000"/>
              <a:gd name="connsiteX118" fmla="*/ 6354 w 10000"/>
              <a:gd name="connsiteY118" fmla="*/ 242 h 10000"/>
              <a:gd name="connsiteX119" fmla="*/ 6146 w 10000"/>
              <a:gd name="connsiteY119" fmla="*/ 295 h 10000"/>
              <a:gd name="connsiteX120" fmla="*/ 5946 w 10000"/>
              <a:gd name="connsiteY120" fmla="*/ 348 h 10000"/>
              <a:gd name="connsiteX121" fmla="*/ 5746 w 10000"/>
              <a:gd name="connsiteY121" fmla="*/ 402 h 10000"/>
              <a:gd name="connsiteX122" fmla="*/ 5559 w 10000"/>
              <a:gd name="connsiteY122" fmla="*/ 455 h 10000"/>
              <a:gd name="connsiteX123" fmla="*/ 5380 w 10000"/>
              <a:gd name="connsiteY123" fmla="*/ 500 h 10000"/>
              <a:gd name="connsiteX124" fmla="*/ 5214 w 10000"/>
              <a:gd name="connsiteY124" fmla="*/ 538 h 10000"/>
              <a:gd name="connsiteX125" fmla="*/ 5069 w 10000"/>
              <a:gd name="connsiteY125" fmla="*/ 583 h 10000"/>
              <a:gd name="connsiteX126" fmla="*/ 4952 w 10000"/>
              <a:gd name="connsiteY126" fmla="*/ 621 h 10000"/>
              <a:gd name="connsiteX127" fmla="*/ 4862 w 10000"/>
              <a:gd name="connsiteY127" fmla="*/ 644 h 10000"/>
              <a:gd name="connsiteX128" fmla="*/ 4786 w 10000"/>
              <a:gd name="connsiteY128" fmla="*/ 674 h 10000"/>
              <a:gd name="connsiteX129" fmla="*/ 4696 w 10000"/>
              <a:gd name="connsiteY129" fmla="*/ 697 h 10000"/>
              <a:gd name="connsiteX130" fmla="*/ 4593 w 10000"/>
              <a:gd name="connsiteY130" fmla="*/ 735 h 10000"/>
              <a:gd name="connsiteX131" fmla="*/ 4489 w 10000"/>
              <a:gd name="connsiteY131" fmla="*/ 765 h 10000"/>
              <a:gd name="connsiteX132" fmla="*/ 4372 w 10000"/>
              <a:gd name="connsiteY132" fmla="*/ 803 h 10000"/>
              <a:gd name="connsiteX133" fmla="*/ 4254 w 10000"/>
              <a:gd name="connsiteY133" fmla="*/ 848 h 10000"/>
              <a:gd name="connsiteX134" fmla="*/ 4123 w 10000"/>
              <a:gd name="connsiteY134" fmla="*/ 886 h 10000"/>
              <a:gd name="connsiteX135" fmla="*/ 3999 w 10000"/>
              <a:gd name="connsiteY135" fmla="*/ 932 h 10000"/>
              <a:gd name="connsiteX136" fmla="*/ 3860 w 10000"/>
              <a:gd name="connsiteY136" fmla="*/ 985 h 10000"/>
              <a:gd name="connsiteX137" fmla="*/ 3729 w 10000"/>
              <a:gd name="connsiteY137" fmla="*/ 1030 h 10000"/>
              <a:gd name="connsiteX138" fmla="*/ 3591 w 10000"/>
              <a:gd name="connsiteY138" fmla="*/ 1091 h 10000"/>
              <a:gd name="connsiteX139" fmla="*/ 3460 w 10000"/>
              <a:gd name="connsiteY139" fmla="*/ 1144 h 10000"/>
              <a:gd name="connsiteX140" fmla="*/ 3329 w 10000"/>
              <a:gd name="connsiteY140" fmla="*/ 1205 h 10000"/>
              <a:gd name="connsiteX141" fmla="*/ 3198 w 10000"/>
              <a:gd name="connsiteY141" fmla="*/ 1265 h 10000"/>
              <a:gd name="connsiteX142" fmla="*/ 3073 w 10000"/>
              <a:gd name="connsiteY142" fmla="*/ 1326 h 10000"/>
              <a:gd name="connsiteX143" fmla="*/ 2956 w 10000"/>
              <a:gd name="connsiteY143" fmla="*/ 1394 h 10000"/>
              <a:gd name="connsiteX144" fmla="*/ 2742 w 10000"/>
              <a:gd name="connsiteY144" fmla="*/ 1515 h 10000"/>
              <a:gd name="connsiteX145" fmla="*/ 2541 w 10000"/>
              <a:gd name="connsiteY145" fmla="*/ 1644 h 10000"/>
              <a:gd name="connsiteX146" fmla="*/ 2376 w 10000"/>
              <a:gd name="connsiteY146" fmla="*/ 1742 h 10000"/>
              <a:gd name="connsiteX147" fmla="*/ 2217 w 10000"/>
              <a:gd name="connsiteY147" fmla="*/ 1848 h 10000"/>
              <a:gd name="connsiteX148" fmla="*/ 2079 w 10000"/>
              <a:gd name="connsiteY148" fmla="*/ 1939 h 10000"/>
              <a:gd name="connsiteX149" fmla="*/ 1968 w 10000"/>
              <a:gd name="connsiteY149" fmla="*/ 2023 h 10000"/>
              <a:gd name="connsiteX150" fmla="*/ 1865 w 10000"/>
              <a:gd name="connsiteY150" fmla="*/ 2106 h 10000"/>
              <a:gd name="connsiteX151" fmla="*/ 1789 w 10000"/>
              <a:gd name="connsiteY151" fmla="*/ 2182 h 10000"/>
              <a:gd name="connsiteX152" fmla="*/ 1706 w 10000"/>
              <a:gd name="connsiteY152" fmla="*/ 2250 h 10000"/>
              <a:gd name="connsiteX153" fmla="*/ 1630 w 10000"/>
              <a:gd name="connsiteY153" fmla="*/ 2311 h 10000"/>
              <a:gd name="connsiteX154" fmla="*/ 1547 w 10000"/>
              <a:gd name="connsiteY154" fmla="*/ 2364 h 10000"/>
              <a:gd name="connsiteX155" fmla="*/ 1471 w 10000"/>
              <a:gd name="connsiteY155" fmla="*/ 2409 h 10000"/>
              <a:gd name="connsiteX156" fmla="*/ 1395 w 10000"/>
              <a:gd name="connsiteY156" fmla="*/ 2447 h 10000"/>
              <a:gd name="connsiteX157" fmla="*/ 1340 w 10000"/>
              <a:gd name="connsiteY157" fmla="*/ 2470 h 10000"/>
              <a:gd name="connsiteX158" fmla="*/ 1312 w 10000"/>
              <a:gd name="connsiteY158" fmla="*/ 2485 h 10000"/>
              <a:gd name="connsiteX159" fmla="*/ 1291 w 10000"/>
              <a:gd name="connsiteY15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990 w 10000"/>
              <a:gd name="connsiteY22" fmla="*/ 8886 h 10000"/>
              <a:gd name="connsiteX23" fmla="*/ 2744 w 10000"/>
              <a:gd name="connsiteY23" fmla="*/ 9786 h 10000"/>
              <a:gd name="connsiteX24" fmla="*/ 3253 w 10000"/>
              <a:gd name="connsiteY24" fmla="*/ 9462 h 10000"/>
              <a:gd name="connsiteX25" fmla="*/ 3363 w 10000"/>
              <a:gd name="connsiteY25" fmla="*/ 9598 h 10000"/>
              <a:gd name="connsiteX26" fmla="*/ 3481 w 10000"/>
              <a:gd name="connsiteY26" fmla="*/ 9712 h 10000"/>
              <a:gd name="connsiteX27" fmla="*/ 3591 w 10000"/>
              <a:gd name="connsiteY27" fmla="*/ 9795 h 10000"/>
              <a:gd name="connsiteX28" fmla="*/ 3702 w 10000"/>
              <a:gd name="connsiteY28" fmla="*/ 9864 h 10000"/>
              <a:gd name="connsiteX29" fmla="*/ 3805 w 10000"/>
              <a:gd name="connsiteY29" fmla="*/ 9909 h 10000"/>
              <a:gd name="connsiteX30" fmla="*/ 3916 w 10000"/>
              <a:gd name="connsiteY30" fmla="*/ 9939 h 10000"/>
              <a:gd name="connsiteX31" fmla="*/ 4019 w 10000"/>
              <a:gd name="connsiteY31" fmla="*/ 9970 h 10000"/>
              <a:gd name="connsiteX32" fmla="*/ 4130 w 10000"/>
              <a:gd name="connsiteY32" fmla="*/ 9977 h 10000"/>
              <a:gd name="connsiteX33" fmla="*/ 4254 w 10000"/>
              <a:gd name="connsiteY33" fmla="*/ 9992 h 10000"/>
              <a:gd name="connsiteX34" fmla="*/ 4330 w 10000"/>
              <a:gd name="connsiteY34" fmla="*/ 10000 h 10000"/>
              <a:gd name="connsiteX35" fmla="*/ 4434 w 10000"/>
              <a:gd name="connsiteY35" fmla="*/ 9992 h 10000"/>
              <a:gd name="connsiteX36" fmla="*/ 4572 w 10000"/>
              <a:gd name="connsiteY36" fmla="*/ 9985 h 10000"/>
              <a:gd name="connsiteX37" fmla="*/ 4731 w 10000"/>
              <a:gd name="connsiteY37" fmla="*/ 9977 h 10000"/>
              <a:gd name="connsiteX38" fmla="*/ 4903 w 10000"/>
              <a:gd name="connsiteY38" fmla="*/ 9962 h 10000"/>
              <a:gd name="connsiteX39" fmla="*/ 5097 w 10000"/>
              <a:gd name="connsiteY39" fmla="*/ 9932 h 10000"/>
              <a:gd name="connsiteX40" fmla="*/ 5297 w 10000"/>
              <a:gd name="connsiteY40" fmla="*/ 9917 h 10000"/>
              <a:gd name="connsiteX41" fmla="*/ 5490 w 10000"/>
              <a:gd name="connsiteY41" fmla="*/ 9886 h 10000"/>
              <a:gd name="connsiteX42" fmla="*/ 5691 w 10000"/>
              <a:gd name="connsiteY42" fmla="*/ 9864 h 10000"/>
              <a:gd name="connsiteX43" fmla="*/ 5891 w 10000"/>
              <a:gd name="connsiteY43" fmla="*/ 9841 h 10000"/>
              <a:gd name="connsiteX44" fmla="*/ 6070 w 10000"/>
              <a:gd name="connsiteY44" fmla="*/ 9811 h 10000"/>
              <a:gd name="connsiteX45" fmla="*/ 6236 w 10000"/>
              <a:gd name="connsiteY45" fmla="*/ 9795 h 10000"/>
              <a:gd name="connsiteX46" fmla="*/ 6374 w 10000"/>
              <a:gd name="connsiteY46" fmla="*/ 9765 h 10000"/>
              <a:gd name="connsiteX47" fmla="*/ 6499 w 10000"/>
              <a:gd name="connsiteY47" fmla="*/ 9750 h 10000"/>
              <a:gd name="connsiteX48" fmla="*/ 6581 w 10000"/>
              <a:gd name="connsiteY48" fmla="*/ 9742 h 10000"/>
              <a:gd name="connsiteX49" fmla="*/ 6637 w 10000"/>
              <a:gd name="connsiteY49" fmla="*/ 9735 h 10000"/>
              <a:gd name="connsiteX50" fmla="*/ 6692 w 10000"/>
              <a:gd name="connsiteY50" fmla="*/ 9727 h 10000"/>
              <a:gd name="connsiteX51" fmla="*/ 6789 w 10000"/>
              <a:gd name="connsiteY51" fmla="*/ 9689 h 10000"/>
              <a:gd name="connsiteX52" fmla="*/ 6920 w 10000"/>
              <a:gd name="connsiteY52" fmla="*/ 9644 h 10000"/>
              <a:gd name="connsiteX53" fmla="*/ 7079 w 10000"/>
              <a:gd name="connsiteY53" fmla="*/ 9583 h 10000"/>
              <a:gd name="connsiteX54" fmla="*/ 7258 w 10000"/>
              <a:gd name="connsiteY54" fmla="*/ 9515 h 10000"/>
              <a:gd name="connsiteX55" fmla="*/ 7465 w 10000"/>
              <a:gd name="connsiteY55" fmla="*/ 9447 h 10000"/>
              <a:gd name="connsiteX56" fmla="*/ 7673 w 10000"/>
              <a:gd name="connsiteY56" fmla="*/ 9356 h 10000"/>
              <a:gd name="connsiteX57" fmla="*/ 7894 w 10000"/>
              <a:gd name="connsiteY57" fmla="*/ 9273 h 10000"/>
              <a:gd name="connsiteX58" fmla="*/ 8108 w 10000"/>
              <a:gd name="connsiteY58" fmla="*/ 9189 h 10000"/>
              <a:gd name="connsiteX59" fmla="*/ 8322 w 10000"/>
              <a:gd name="connsiteY59" fmla="*/ 9106 h 10000"/>
              <a:gd name="connsiteX60" fmla="*/ 8522 w 10000"/>
              <a:gd name="connsiteY60" fmla="*/ 9015 h 10000"/>
              <a:gd name="connsiteX61" fmla="*/ 8709 w 10000"/>
              <a:gd name="connsiteY61" fmla="*/ 8939 h 10000"/>
              <a:gd name="connsiteX62" fmla="*/ 8867 w 10000"/>
              <a:gd name="connsiteY62" fmla="*/ 8879 h 10000"/>
              <a:gd name="connsiteX63" fmla="*/ 8999 w 10000"/>
              <a:gd name="connsiteY63" fmla="*/ 8818 h 10000"/>
              <a:gd name="connsiteX64" fmla="*/ 9095 w 10000"/>
              <a:gd name="connsiteY64" fmla="*/ 8773 h 10000"/>
              <a:gd name="connsiteX65" fmla="*/ 9151 w 10000"/>
              <a:gd name="connsiteY65" fmla="*/ 8735 h 10000"/>
              <a:gd name="connsiteX66" fmla="*/ 9240 w 10000"/>
              <a:gd name="connsiteY66" fmla="*/ 8674 h 10000"/>
              <a:gd name="connsiteX67" fmla="*/ 9351 w 10000"/>
              <a:gd name="connsiteY67" fmla="*/ 8583 h 10000"/>
              <a:gd name="connsiteX68" fmla="*/ 9475 w 10000"/>
              <a:gd name="connsiteY68" fmla="*/ 8470 h 10000"/>
              <a:gd name="connsiteX69" fmla="*/ 9606 w 10000"/>
              <a:gd name="connsiteY69" fmla="*/ 8356 h 10000"/>
              <a:gd name="connsiteX70" fmla="*/ 9724 w 10000"/>
              <a:gd name="connsiteY70" fmla="*/ 8250 h 10000"/>
              <a:gd name="connsiteX71" fmla="*/ 9827 w 10000"/>
              <a:gd name="connsiteY71" fmla="*/ 8152 h 10000"/>
              <a:gd name="connsiteX72" fmla="*/ 9896 w 10000"/>
              <a:gd name="connsiteY72" fmla="*/ 8091 h 10000"/>
              <a:gd name="connsiteX73" fmla="*/ 9924 w 10000"/>
              <a:gd name="connsiteY73" fmla="*/ 8068 h 10000"/>
              <a:gd name="connsiteX74" fmla="*/ 10000 w 10000"/>
              <a:gd name="connsiteY74" fmla="*/ 7045 h 10000"/>
              <a:gd name="connsiteX75" fmla="*/ 9979 w 10000"/>
              <a:gd name="connsiteY75" fmla="*/ 6424 h 10000"/>
              <a:gd name="connsiteX76" fmla="*/ 9917 w 10000"/>
              <a:gd name="connsiteY76" fmla="*/ 5053 h 10000"/>
              <a:gd name="connsiteX77" fmla="*/ 9855 w 10000"/>
              <a:gd name="connsiteY77" fmla="*/ 3652 h 10000"/>
              <a:gd name="connsiteX78" fmla="*/ 9814 w 10000"/>
              <a:gd name="connsiteY78" fmla="*/ 2939 h 10000"/>
              <a:gd name="connsiteX79" fmla="*/ 9793 w 10000"/>
              <a:gd name="connsiteY79" fmla="*/ 2818 h 10000"/>
              <a:gd name="connsiteX80" fmla="*/ 9765 w 10000"/>
              <a:gd name="connsiteY80" fmla="*/ 2606 h 10000"/>
              <a:gd name="connsiteX81" fmla="*/ 9717 w 10000"/>
              <a:gd name="connsiteY81" fmla="*/ 2341 h 10000"/>
              <a:gd name="connsiteX82" fmla="*/ 9662 w 10000"/>
              <a:gd name="connsiteY82" fmla="*/ 2030 h 10000"/>
              <a:gd name="connsiteX83" fmla="*/ 9606 w 10000"/>
              <a:gd name="connsiteY83" fmla="*/ 1720 h 10000"/>
              <a:gd name="connsiteX84" fmla="*/ 9558 w 10000"/>
              <a:gd name="connsiteY84" fmla="*/ 1447 h 10000"/>
              <a:gd name="connsiteX85" fmla="*/ 9517 w 10000"/>
              <a:gd name="connsiteY85" fmla="*/ 1227 h 10000"/>
              <a:gd name="connsiteX86" fmla="*/ 9503 w 10000"/>
              <a:gd name="connsiteY86" fmla="*/ 1098 h 10000"/>
              <a:gd name="connsiteX87" fmla="*/ 9489 w 10000"/>
              <a:gd name="connsiteY87" fmla="*/ 1015 h 10000"/>
              <a:gd name="connsiteX88" fmla="*/ 9454 w 10000"/>
              <a:gd name="connsiteY88" fmla="*/ 909 h 10000"/>
              <a:gd name="connsiteX89" fmla="*/ 9406 w 10000"/>
              <a:gd name="connsiteY89" fmla="*/ 773 h 10000"/>
              <a:gd name="connsiteX90" fmla="*/ 9351 w 10000"/>
              <a:gd name="connsiteY90" fmla="*/ 652 h 10000"/>
              <a:gd name="connsiteX91" fmla="*/ 9282 w 10000"/>
              <a:gd name="connsiteY91" fmla="*/ 530 h 10000"/>
              <a:gd name="connsiteX92" fmla="*/ 9206 w 10000"/>
              <a:gd name="connsiteY92" fmla="*/ 417 h 10000"/>
              <a:gd name="connsiteX93" fmla="*/ 9130 w 10000"/>
              <a:gd name="connsiteY93" fmla="*/ 333 h 10000"/>
              <a:gd name="connsiteX94" fmla="*/ 9047 w 10000"/>
              <a:gd name="connsiteY94" fmla="*/ 273 h 10000"/>
              <a:gd name="connsiteX95" fmla="*/ 8999 w 10000"/>
              <a:gd name="connsiteY95" fmla="*/ 250 h 10000"/>
              <a:gd name="connsiteX96" fmla="*/ 8930 w 10000"/>
              <a:gd name="connsiteY96" fmla="*/ 227 h 10000"/>
              <a:gd name="connsiteX97" fmla="*/ 8847 w 10000"/>
              <a:gd name="connsiteY97" fmla="*/ 197 h 10000"/>
              <a:gd name="connsiteX98" fmla="*/ 8757 w 10000"/>
              <a:gd name="connsiteY98" fmla="*/ 182 h 10000"/>
              <a:gd name="connsiteX99" fmla="*/ 8653 w 10000"/>
              <a:gd name="connsiteY99" fmla="*/ 159 h 10000"/>
              <a:gd name="connsiteX100" fmla="*/ 8529 w 10000"/>
              <a:gd name="connsiteY100" fmla="*/ 129 h 10000"/>
              <a:gd name="connsiteX101" fmla="*/ 8412 w 10000"/>
              <a:gd name="connsiteY101" fmla="*/ 106 h 10000"/>
              <a:gd name="connsiteX102" fmla="*/ 8287 w 10000"/>
              <a:gd name="connsiteY102" fmla="*/ 83 h 10000"/>
              <a:gd name="connsiteX103" fmla="*/ 8149 w 10000"/>
              <a:gd name="connsiteY103" fmla="*/ 61 h 10000"/>
              <a:gd name="connsiteX104" fmla="*/ 8025 w 10000"/>
              <a:gd name="connsiteY104" fmla="*/ 45 h 10000"/>
              <a:gd name="connsiteX105" fmla="*/ 7901 w 10000"/>
              <a:gd name="connsiteY105" fmla="*/ 23 h 10000"/>
              <a:gd name="connsiteX106" fmla="*/ 7783 w 10000"/>
              <a:gd name="connsiteY106" fmla="*/ 15 h 10000"/>
              <a:gd name="connsiteX107" fmla="*/ 7673 w 10000"/>
              <a:gd name="connsiteY107" fmla="*/ 8 h 10000"/>
              <a:gd name="connsiteX108" fmla="*/ 7569 w 10000"/>
              <a:gd name="connsiteY108" fmla="*/ 0 h 10000"/>
              <a:gd name="connsiteX109" fmla="*/ 7472 w 10000"/>
              <a:gd name="connsiteY109" fmla="*/ 0 h 10000"/>
              <a:gd name="connsiteX110" fmla="*/ 7403 w 10000"/>
              <a:gd name="connsiteY110" fmla="*/ 8 h 10000"/>
              <a:gd name="connsiteX111" fmla="*/ 7320 w 10000"/>
              <a:gd name="connsiteY111" fmla="*/ 15 h 10000"/>
              <a:gd name="connsiteX112" fmla="*/ 7203 w 10000"/>
              <a:gd name="connsiteY112" fmla="*/ 45 h 10000"/>
              <a:gd name="connsiteX113" fmla="*/ 7065 w 10000"/>
              <a:gd name="connsiteY113" fmla="*/ 68 h 10000"/>
              <a:gd name="connsiteX114" fmla="*/ 6906 w 10000"/>
              <a:gd name="connsiteY114" fmla="*/ 106 h 10000"/>
              <a:gd name="connsiteX115" fmla="*/ 6733 w 10000"/>
              <a:gd name="connsiteY115" fmla="*/ 144 h 10000"/>
              <a:gd name="connsiteX116" fmla="*/ 6540 w 10000"/>
              <a:gd name="connsiteY116" fmla="*/ 189 h 10000"/>
              <a:gd name="connsiteX117" fmla="*/ 6354 w 10000"/>
              <a:gd name="connsiteY117" fmla="*/ 242 h 10000"/>
              <a:gd name="connsiteX118" fmla="*/ 6146 w 10000"/>
              <a:gd name="connsiteY118" fmla="*/ 295 h 10000"/>
              <a:gd name="connsiteX119" fmla="*/ 5946 w 10000"/>
              <a:gd name="connsiteY119" fmla="*/ 348 h 10000"/>
              <a:gd name="connsiteX120" fmla="*/ 5746 w 10000"/>
              <a:gd name="connsiteY120" fmla="*/ 402 h 10000"/>
              <a:gd name="connsiteX121" fmla="*/ 5559 w 10000"/>
              <a:gd name="connsiteY121" fmla="*/ 455 h 10000"/>
              <a:gd name="connsiteX122" fmla="*/ 5380 w 10000"/>
              <a:gd name="connsiteY122" fmla="*/ 500 h 10000"/>
              <a:gd name="connsiteX123" fmla="*/ 5214 w 10000"/>
              <a:gd name="connsiteY123" fmla="*/ 538 h 10000"/>
              <a:gd name="connsiteX124" fmla="*/ 5069 w 10000"/>
              <a:gd name="connsiteY124" fmla="*/ 583 h 10000"/>
              <a:gd name="connsiteX125" fmla="*/ 4952 w 10000"/>
              <a:gd name="connsiteY125" fmla="*/ 621 h 10000"/>
              <a:gd name="connsiteX126" fmla="*/ 4862 w 10000"/>
              <a:gd name="connsiteY126" fmla="*/ 644 h 10000"/>
              <a:gd name="connsiteX127" fmla="*/ 4786 w 10000"/>
              <a:gd name="connsiteY127" fmla="*/ 674 h 10000"/>
              <a:gd name="connsiteX128" fmla="*/ 4696 w 10000"/>
              <a:gd name="connsiteY128" fmla="*/ 697 h 10000"/>
              <a:gd name="connsiteX129" fmla="*/ 4593 w 10000"/>
              <a:gd name="connsiteY129" fmla="*/ 735 h 10000"/>
              <a:gd name="connsiteX130" fmla="*/ 4489 w 10000"/>
              <a:gd name="connsiteY130" fmla="*/ 765 h 10000"/>
              <a:gd name="connsiteX131" fmla="*/ 4372 w 10000"/>
              <a:gd name="connsiteY131" fmla="*/ 803 h 10000"/>
              <a:gd name="connsiteX132" fmla="*/ 4254 w 10000"/>
              <a:gd name="connsiteY132" fmla="*/ 848 h 10000"/>
              <a:gd name="connsiteX133" fmla="*/ 4123 w 10000"/>
              <a:gd name="connsiteY133" fmla="*/ 886 h 10000"/>
              <a:gd name="connsiteX134" fmla="*/ 3999 w 10000"/>
              <a:gd name="connsiteY134" fmla="*/ 932 h 10000"/>
              <a:gd name="connsiteX135" fmla="*/ 3860 w 10000"/>
              <a:gd name="connsiteY135" fmla="*/ 985 h 10000"/>
              <a:gd name="connsiteX136" fmla="*/ 3729 w 10000"/>
              <a:gd name="connsiteY136" fmla="*/ 1030 h 10000"/>
              <a:gd name="connsiteX137" fmla="*/ 3591 w 10000"/>
              <a:gd name="connsiteY137" fmla="*/ 1091 h 10000"/>
              <a:gd name="connsiteX138" fmla="*/ 3460 w 10000"/>
              <a:gd name="connsiteY138" fmla="*/ 1144 h 10000"/>
              <a:gd name="connsiteX139" fmla="*/ 3329 w 10000"/>
              <a:gd name="connsiteY139" fmla="*/ 1205 h 10000"/>
              <a:gd name="connsiteX140" fmla="*/ 3198 w 10000"/>
              <a:gd name="connsiteY140" fmla="*/ 1265 h 10000"/>
              <a:gd name="connsiteX141" fmla="*/ 3073 w 10000"/>
              <a:gd name="connsiteY141" fmla="*/ 1326 h 10000"/>
              <a:gd name="connsiteX142" fmla="*/ 2956 w 10000"/>
              <a:gd name="connsiteY142" fmla="*/ 1394 h 10000"/>
              <a:gd name="connsiteX143" fmla="*/ 2742 w 10000"/>
              <a:gd name="connsiteY143" fmla="*/ 1515 h 10000"/>
              <a:gd name="connsiteX144" fmla="*/ 2541 w 10000"/>
              <a:gd name="connsiteY144" fmla="*/ 1644 h 10000"/>
              <a:gd name="connsiteX145" fmla="*/ 2376 w 10000"/>
              <a:gd name="connsiteY145" fmla="*/ 1742 h 10000"/>
              <a:gd name="connsiteX146" fmla="*/ 2217 w 10000"/>
              <a:gd name="connsiteY146" fmla="*/ 1848 h 10000"/>
              <a:gd name="connsiteX147" fmla="*/ 2079 w 10000"/>
              <a:gd name="connsiteY147" fmla="*/ 1939 h 10000"/>
              <a:gd name="connsiteX148" fmla="*/ 1968 w 10000"/>
              <a:gd name="connsiteY148" fmla="*/ 2023 h 10000"/>
              <a:gd name="connsiteX149" fmla="*/ 1865 w 10000"/>
              <a:gd name="connsiteY149" fmla="*/ 2106 h 10000"/>
              <a:gd name="connsiteX150" fmla="*/ 1789 w 10000"/>
              <a:gd name="connsiteY150" fmla="*/ 2182 h 10000"/>
              <a:gd name="connsiteX151" fmla="*/ 1706 w 10000"/>
              <a:gd name="connsiteY151" fmla="*/ 2250 h 10000"/>
              <a:gd name="connsiteX152" fmla="*/ 1630 w 10000"/>
              <a:gd name="connsiteY152" fmla="*/ 2311 h 10000"/>
              <a:gd name="connsiteX153" fmla="*/ 1547 w 10000"/>
              <a:gd name="connsiteY153" fmla="*/ 2364 h 10000"/>
              <a:gd name="connsiteX154" fmla="*/ 1471 w 10000"/>
              <a:gd name="connsiteY154" fmla="*/ 2409 h 10000"/>
              <a:gd name="connsiteX155" fmla="*/ 1395 w 10000"/>
              <a:gd name="connsiteY155" fmla="*/ 2447 h 10000"/>
              <a:gd name="connsiteX156" fmla="*/ 1340 w 10000"/>
              <a:gd name="connsiteY156" fmla="*/ 2470 h 10000"/>
              <a:gd name="connsiteX157" fmla="*/ 1312 w 10000"/>
              <a:gd name="connsiteY157" fmla="*/ 2485 h 10000"/>
              <a:gd name="connsiteX158" fmla="*/ 1291 w 10000"/>
              <a:gd name="connsiteY15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921 w 10000"/>
              <a:gd name="connsiteY21" fmla="*/ 8682 h 10000"/>
              <a:gd name="connsiteX22" fmla="*/ 2744 w 10000"/>
              <a:gd name="connsiteY22" fmla="*/ 9786 h 10000"/>
              <a:gd name="connsiteX23" fmla="*/ 3253 w 10000"/>
              <a:gd name="connsiteY23" fmla="*/ 9462 h 10000"/>
              <a:gd name="connsiteX24" fmla="*/ 3363 w 10000"/>
              <a:gd name="connsiteY24" fmla="*/ 9598 h 10000"/>
              <a:gd name="connsiteX25" fmla="*/ 3481 w 10000"/>
              <a:gd name="connsiteY25" fmla="*/ 9712 h 10000"/>
              <a:gd name="connsiteX26" fmla="*/ 3591 w 10000"/>
              <a:gd name="connsiteY26" fmla="*/ 9795 h 10000"/>
              <a:gd name="connsiteX27" fmla="*/ 3702 w 10000"/>
              <a:gd name="connsiteY27" fmla="*/ 9864 h 10000"/>
              <a:gd name="connsiteX28" fmla="*/ 3805 w 10000"/>
              <a:gd name="connsiteY28" fmla="*/ 9909 h 10000"/>
              <a:gd name="connsiteX29" fmla="*/ 3916 w 10000"/>
              <a:gd name="connsiteY29" fmla="*/ 9939 h 10000"/>
              <a:gd name="connsiteX30" fmla="*/ 4019 w 10000"/>
              <a:gd name="connsiteY30" fmla="*/ 9970 h 10000"/>
              <a:gd name="connsiteX31" fmla="*/ 4130 w 10000"/>
              <a:gd name="connsiteY31" fmla="*/ 9977 h 10000"/>
              <a:gd name="connsiteX32" fmla="*/ 4254 w 10000"/>
              <a:gd name="connsiteY32" fmla="*/ 9992 h 10000"/>
              <a:gd name="connsiteX33" fmla="*/ 4330 w 10000"/>
              <a:gd name="connsiteY33" fmla="*/ 10000 h 10000"/>
              <a:gd name="connsiteX34" fmla="*/ 4434 w 10000"/>
              <a:gd name="connsiteY34" fmla="*/ 9992 h 10000"/>
              <a:gd name="connsiteX35" fmla="*/ 4572 w 10000"/>
              <a:gd name="connsiteY35" fmla="*/ 9985 h 10000"/>
              <a:gd name="connsiteX36" fmla="*/ 4731 w 10000"/>
              <a:gd name="connsiteY36" fmla="*/ 9977 h 10000"/>
              <a:gd name="connsiteX37" fmla="*/ 4903 w 10000"/>
              <a:gd name="connsiteY37" fmla="*/ 9962 h 10000"/>
              <a:gd name="connsiteX38" fmla="*/ 5097 w 10000"/>
              <a:gd name="connsiteY38" fmla="*/ 9932 h 10000"/>
              <a:gd name="connsiteX39" fmla="*/ 5297 w 10000"/>
              <a:gd name="connsiteY39" fmla="*/ 9917 h 10000"/>
              <a:gd name="connsiteX40" fmla="*/ 5490 w 10000"/>
              <a:gd name="connsiteY40" fmla="*/ 9886 h 10000"/>
              <a:gd name="connsiteX41" fmla="*/ 5691 w 10000"/>
              <a:gd name="connsiteY41" fmla="*/ 9864 h 10000"/>
              <a:gd name="connsiteX42" fmla="*/ 5891 w 10000"/>
              <a:gd name="connsiteY42" fmla="*/ 9841 h 10000"/>
              <a:gd name="connsiteX43" fmla="*/ 6070 w 10000"/>
              <a:gd name="connsiteY43" fmla="*/ 9811 h 10000"/>
              <a:gd name="connsiteX44" fmla="*/ 6236 w 10000"/>
              <a:gd name="connsiteY44" fmla="*/ 9795 h 10000"/>
              <a:gd name="connsiteX45" fmla="*/ 6374 w 10000"/>
              <a:gd name="connsiteY45" fmla="*/ 9765 h 10000"/>
              <a:gd name="connsiteX46" fmla="*/ 6499 w 10000"/>
              <a:gd name="connsiteY46" fmla="*/ 9750 h 10000"/>
              <a:gd name="connsiteX47" fmla="*/ 6581 w 10000"/>
              <a:gd name="connsiteY47" fmla="*/ 9742 h 10000"/>
              <a:gd name="connsiteX48" fmla="*/ 6637 w 10000"/>
              <a:gd name="connsiteY48" fmla="*/ 9735 h 10000"/>
              <a:gd name="connsiteX49" fmla="*/ 6692 w 10000"/>
              <a:gd name="connsiteY49" fmla="*/ 9727 h 10000"/>
              <a:gd name="connsiteX50" fmla="*/ 6789 w 10000"/>
              <a:gd name="connsiteY50" fmla="*/ 9689 h 10000"/>
              <a:gd name="connsiteX51" fmla="*/ 6920 w 10000"/>
              <a:gd name="connsiteY51" fmla="*/ 9644 h 10000"/>
              <a:gd name="connsiteX52" fmla="*/ 7079 w 10000"/>
              <a:gd name="connsiteY52" fmla="*/ 9583 h 10000"/>
              <a:gd name="connsiteX53" fmla="*/ 7258 w 10000"/>
              <a:gd name="connsiteY53" fmla="*/ 9515 h 10000"/>
              <a:gd name="connsiteX54" fmla="*/ 7465 w 10000"/>
              <a:gd name="connsiteY54" fmla="*/ 9447 h 10000"/>
              <a:gd name="connsiteX55" fmla="*/ 7673 w 10000"/>
              <a:gd name="connsiteY55" fmla="*/ 9356 h 10000"/>
              <a:gd name="connsiteX56" fmla="*/ 7894 w 10000"/>
              <a:gd name="connsiteY56" fmla="*/ 9273 h 10000"/>
              <a:gd name="connsiteX57" fmla="*/ 8108 w 10000"/>
              <a:gd name="connsiteY57" fmla="*/ 9189 h 10000"/>
              <a:gd name="connsiteX58" fmla="*/ 8322 w 10000"/>
              <a:gd name="connsiteY58" fmla="*/ 9106 h 10000"/>
              <a:gd name="connsiteX59" fmla="*/ 8522 w 10000"/>
              <a:gd name="connsiteY59" fmla="*/ 9015 h 10000"/>
              <a:gd name="connsiteX60" fmla="*/ 8709 w 10000"/>
              <a:gd name="connsiteY60" fmla="*/ 8939 h 10000"/>
              <a:gd name="connsiteX61" fmla="*/ 8867 w 10000"/>
              <a:gd name="connsiteY61" fmla="*/ 8879 h 10000"/>
              <a:gd name="connsiteX62" fmla="*/ 8999 w 10000"/>
              <a:gd name="connsiteY62" fmla="*/ 8818 h 10000"/>
              <a:gd name="connsiteX63" fmla="*/ 9095 w 10000"/>
              <a:gd name="connsiteY63" fmla="*/ 8773 h 10000"/>
              <a:gd name="connsiteX64" fmla="*/ 9151 w 10000"/>
              <a:gd name="connsiteY64" fmla="*/ 8735 h 10000"/>
              <a:gd name="connsiteX65" fmla="*/ 9240 w 10000"/>
              <a:gd name="connsiteY65" fmla="*/ 8674 h 10000"/>
              <a:gd name="connsiteX66" fmla="*/ 9351 w 10000"/>
              <a:gd name="connsiteY66" fmla="*/ 8583 h 10000"/>
              <a:gd name="connsiteX67" fmla="*/ 9475 w 10000"/>
              <a:gd name="connsiteY67" fmla="*/ 8470 h 10000"/>
              <a:gd name="connsiteX68" fmla="*/ 9606 w 10000"/>
              <a:gd name="connsiteY68" fmla="*/ 8356 h 10000"/>
              <a:gd name="connsiteX69" fmla="*/ 9724 w 10000"/>
              <a:gd name="connsiteY69" fmla="*/ 8250 h 10000"/>
              <a:gd name="connsiteX70" fmla="*/ 9827 w 10000"/>
              <a:gd name="connsiteY70" fmla="*/ 8152 h 10000"/>
              <a:gd name="connsiteX71" fmla="*/ 9896 w 10000"/>
              <a:gd name="connsiteY71" fmla="*/ 8091 h 10000"/>
              <a:gd name="connsiteX72" fmla="*/ 9924 w 10000"/>
              <a:gd name="connsiteY72" fmla="*/ 8068 h 10000"/>
              <a:gd name="connsiteX73" fmla="*/ 10000 w 10000"/>
              <a:gd name="connsiteY73" fmla="*/ 7045 h 10000"/>
              <a:gd name="connsiteX74" fmla="*/ 9979 w 10000"/>
              <a:gd name="connsiteY74" fmla="*/ 6424 h 10000"/>
              <a:gd name="connsiteX75" fmla="*/ 9917 w 10000"/>
              <a:gd name="connsiteY75" fmla="*/ 5053 h 10000"/>
              <a:gd name="connsiteX76" fmla="*/ 9855 w 10000"/>
              <a:gd name="connsiteY76" fmla="*/ 3652 h 10000"/>
              <a:gd name="connsiteX77" fmla="*/ 9814 w 10000"/>
              <a:gd name="connsiteY77" fmla="*/ 2939 h 10000"/>
              <a:gd name="connsiteX78" fmla="*/ 9793 w 10000"/>
              <a:gd name="connsiteY78" fmla="*/ 2818 h 10000"/>
              <a:gd name="connsiteX79" fmla="*/ 9765 w 10000"/>
              <a:gd name="connsiteY79" fmla="*/ 2606 h 10000"/>
              <a:gd name="connsiteX80" fmla="*/ 9717 w 10000"/>
              <a:gd name="connsiteY80" fmla="*/ 2341 h 10000"/>
              <a:gd name="connsiteX81" fmla="*/ 9662 w 10000"/>
              <a:gd name="connsiteY81" fmla="*/ 2030 h 10000"/>
              <a:gd name="connsiteX82" fmla="*/ 9606 w 10000"/>
              <a:gd name="connsiteY82" fmla="*/ 1720 h 10000"/>
              <a:gd name="connsiteX83" fmla="*/ 9558 w 10000"/>
              <a:gd name="connsiteY83" fmla="*/ 1447 h 10000"/>
              <a:gd name="connsiteX84" fmla="*/ 9517 w 10000"/>
              <a:gd name="connsiteY84" fmla="*/ 1227 h 10000"/>
              <a:gd name="connsiteX85" fmla="*/ 9503 w 10000"/>
              <a:gd name="connsiteY85" fmla="*/ 1098 h 10000"/>
              <a:gd name="connsiteX86" fmla="*/ 9489 w 10000"/>
              <a:gd name="connsiteY86" fmla="*/ 1015 h 10000"/>
              <a:gd name="connsiteX87" fmla="*/ 9454 w 10000"/>
              <a:gd name="connsiteY87" fmla="*/ 909 h 10000"/>
              <a:gd name="connsiteX88" fmla="*/ 9406 w 10000"/>
              <a:gd name="connsiteY88" fmla="*/ 773 h 10000"/>
              <a:gd name="connsiteX89" fmla="*/ 9351 w 10000"/>
              <a:gd name="connsiteY89" fmla="*/ 652 h 10000"/>
              <a:gd name="connsiteX90" fmla="*/ 9282 w 10000"/>
              <a:gd name="connsiteY90" fmla="*/ 530 h 10000"/>
              <a:gd name="connsiteX91" fmla="*/ 9206 w 10000"/>
              <a:gd name="connsiteY91" fmla="*/ 417 h 10000"/>
              <a:gd name="connsiteX92" fmla="*/ 9130 w 10000"/>
              <a:gd name="connsiteY92" fmla="*/ 333 h 10000"/>
              <a:gd name="connsiteX93" fmla="*/ 9047 w 10000"/>
              <a:gd name="connsiteY93" fmla="*/ 273 h 10000"/>
              <a:gd name="connsiteX94" fmla="*/ 8999 w 10000"/>
              <a:gd name="connsiteY94" fmla="*/ 250 h 10000"/>
              <a:gd name="connsiteX95" fmla="*/ 8930 w 10000"/>
              <a:gd name="connsiteY95" fmla="*/ 227 h 10000"/>
              <a:gd name="connsiteX96" fmla="*/ 8847 w 10000"/>
              <a:gd name="connsiteY96" fmla="*/ 197 h 10000"/>
              <a:gd name="connsiteX97" fmla="*/ 8757 w 10000"/>
              <a:gd name="connsiteY97" fmla="*/ 182 h 10000"/>
              <a:gd name="connsiteX98" fmla="*/ 8653 w 10000"/>
              <a:gd name="connsiteY98" fmla="*/ 159 h 10000"/>
              <a:gd name="connsiteX99" fmla="*/ 8529 w 10000"/>
              <a:gd name="connsiteY99" fmla="*/ 129 h 10000"/>
              <a:gd name="connsiteX100" fmla="*/ 8412 w 10000"/>
              <a:gd name="connsiteY100" fmla="*/ 106 h 10000"/>
              <a:gd name="connsiteX101" fmla="*/ 8287 w 10000"/>
              <a:gd name="connsiteY101" fmla="*/ 83 h 10000"/>
              <a:gd name="connsiteX102" fmla="*/ 8149 w 10000"/>
              <a:gd name="connsiteY102" fmla="*/ 61 h 10000"/>
              <a:gd name="connsiteX103" fmla="*/ 8025 w 10000"/>
              <a:gd name="connsiteY103" fmla="*/ 45 h 10000"/>
              <a:gd name="connsiteX104" fmla="*/ 7901 w 10000"/>
              <a:gd name="connsiteY104" fmla="*/ 23 h 10000"/>
              <a:gd name="connsiteX105" fmla="*/ 7783 w 10000"/>
              <a:gd name="connsiteY105" fmla="*/ 15 h 10000"/>
              <a:gd name="connsiteX106" fmla="*/ 7673 w 10000"/>
              <a:gd name="connsiteY106" fmla="*/ 8 h 10000"/>
              <a:gd name="connsiteX107" fmla="*/ 7569 w 10000"/>
              <a:gd name="connsiteY107" fmla="*/ 0 h 10000"/>
              <a:gd name="connsiteX108" fmla="*/ 7472 w 10000"/>
              <a:gd name="connsiteY108" fmla="*/ 0 h 10000"/>
              <a:gd name="connsiteX109" fmla="*/ 7403 w 10000"/>
              <a:gd name="connsiteY109" fmla="*/ 8 h 10000"/>
              <a:gd name="connsiteX110" fmla="*/ 7320 w 10000"/>
              <a:gd name="connsiteY110" fmla="*/ 15 h 10000"/>
              <a:gd name="connsiteX111" fmla="*/ 7203 w 10000"/>
              <a:gd name="connsiteY111" fmla="*/ 45 h 10000"/>
              <a:gd name="connsiteX112" fmla="*/ 7065 w 10000"/>
              <a:gd name="connsiteY112" fmla="*/ 68 h 10000"/>
              <a:gd name="connsiteX113" fmla="*/ 6906 w 10000"/>
              <a:gd name="connsiteY113" fmla="*/ 106 h 10000"/>
              <a:gd name="connsiteX114" fmla="*/ 6733 w 10000"/>
              <a:gd name="connsiteY114" fmla="*/ 144 h 10000"/>
              <a:gd name="connsiteX115" fmla="*/ 6540 w 10000"/>
              <a:gd name="connsiteY115" fmla="*/ 189 h 10000"/>
              <a:gd name="connsiteX116" fmla="*/ 6354 w 10000"/>
              <a:gd name="connsiteY116" fmla="*/ 242 h 10000"/>
              <a:gd name="connsiteX117" fmla="*/ 6146 w 10000"/>
              <a:gd name="connsiteY117" fmla="*/ 295 h 10000"/>
              <a:gd name="connsiteX118" fmla="*/ 5946 w 10000"/>
              <a:gd name="connsiteY118" fmla="*/ 348 h 10000"/>
              <a:gd name="connsiteX119" fmla="*/ 5746 w 10000"/>
              <a:gd name="connsiteY119" fmla="*/ 402 h 10000"/>
              <a:gd name="connsiteX120" fmla="*/ 5559 w 10000"/>
              <a:gd name="connsiteY120" fmla="*/ 455 h 10000"/>
              <a:gd name="connsiteX121" fmla="*/ 5380 w 10000"/>
              <a:gd name="connsiteY121" fmla="*/ 500 h 10000"/>
              <a:gd name="connsiteX122" fmla="*/ 5214 w 10000"/>
              <a:gd name="connsiteY122" fmla="*/ 538 h 10000"/>
              <a:gd name="connsiteX123" fmla="*/ 5069 w 10000"/>
              <a:gd name="connsiteY123" fmla="*/ 583 h 10000"/>
              <a:gd name="connsiteX124" fmla="*/ 4952 w 10000"/>
              <a:gd name="connsiteY124" fmla="*/ 621 h 10000"/>
              <a:gd name="connsiteX125" fmla="*/ 4862 w 10000"/>
              <a:gd name="connsiteY125" fmla="*/ 644 h 10000"/>
              <a:gd name="connsiteX126" fmla="*/ 4786 w 10000"/>
              <a:gd name="connsiteY126" fmla="*/ 674 h 10000"/>
              <a:gd name="connsiteX127" fmla="*/ 4696 w 10000"/>
              <a:gd name="connsiteY127" fmla="*/ 697 h 10000"/>
              <a:gd name="connsiteX128" fmla="*/ 4593 w 10000"/>
              <a:gd name="connsiteY128" fmla="*/ 735 h 10000"/>
              <a:gd name="connsiteX129" fmla="*/ 4489 w 10000"/>
              <a:gd name="connsiteY129" fmla="*/ 765 h 10000"/>
              <a:gd name="connsiteX130" fmla="*/ 4372 w 10000"/>
              <a:gd name="connsiteY130" fmla="*/ 803 h 10000"/>
              <a:gd name="connsiteX131" fmla="*/ 4254 w 10000"/>
              <a:gd name="connsiteY131" fmla="*/ 848 h 10000"/>
              <a:gd name="connsiteX132" fmla="*/ 4123 w 10000"/>
              <a:gd name="connsiteY132" fmla="*/ 886 h 10000"/>
              <a:gd name="connsiteX133" fmla="*/ 3999 w 10000"/>
              <a:gd name="connsiteY133" fmla="*/ 932 h 10000"/>
              <a:gd name="connsiteX134" fmla="*/ 3860 w 10000"/>
              <a:gd name="connsiteY134" fmla="*/ 985 h 10000"/>
              <a:gd name="connsiteX135" fmla="*/ 3729 w 10000"/>
              <a:gd name="connsiteY135" fmla="*/ 1030 h 10000"/>
              <a:gd name="connsiteX136" fmla="*/ 3591 w 10000"/>
              <a:gd name="connsiteY136" fmla="*/ 1091 h 10000"/>
              <a:gd name="connsiteX137" fmla="*/ 3460 w 10000"/>
              <a:gd name="connsiteY137" fmla="*/ 1144 h 10000"/>
              <a:gd name="connsiteX138" fmla="*/ 3329 w 10000"/>
              <a:gd name="connsiteY138" fmla="*/ 1205 h 10000"/>
              <a:gd name="connsiteX139" fmla="*/ 3198 w 10000"/>
              <a:gd name="connsiteY139" fmla="*/ 1265 h 10000"/>
              <a:gd name="connsiteX140" fmla="*/ 3073 w 10000"/>
              <a:gd name="connsiteY140" fmla="*/ 1326 h 10000"/>
              <a:gd name="connsiteX141" fmla="*/ 2956 w 10000"/>
              <a:gd name="connsiteY141" fmla="*/ 1394 h 10000"/>
              <a:gd name="connsiteX142" fmla="*/ 2742 w 10000"/>
              <a:gd name="connsiteY142" fmla="*/ 1515 h 10000"/>
              <a:gd name="connsiteX143" fmla="*/ 2541 w 10000"/>
              <a:gd name="connsiteY143" fmla="*/ 1644 h 10000"/>
              <a:gd name="connsiteX144" fmla="*/ 2376 w 10000"/>
              <a:gd name="connsiteY144" fmla="*/ 1742 h 10000"/>
              <a:gd name="connsiteX145" fmla="*/ 2217 w 10000"/>
              <a:gd name="connsiteY145" fmla="*/ 1848 h 10000"/>
              <a:gd name="connsiteX146" fmla="*/ 2079 w 10000"/>
              <a:gd name="connsiteY146" fmla="*/ 1939 h 10000"/>
              <a:gd name="connsiteX147" fmla="*/ 1968 w 10000"/>
              <a:gd name="connsiteY147" fmla="*/ 2023 h 10000"/>
              <a:gd name="connsiteX148" fmla="*/ 1865 w 10000"/>
              <a:gd name="connsiteY148" fmla="*/ 2106 h 10000"/>
              <a:gd name="connsiteX149" fmla="*/ 1789 w 10000"/>
              <a:gd name="connsiteY149" fmla="*/ 2182 h 10000"/>
              <a:gd name="connsiteX150" fmla="*/ 1706 w 10000"/>
              <a:gd name="connsiteY150" fmla="*/ 2250 h 10000"/>
              <a:gd name="connsiteX151" fmla="*/ 1630 w 10000"/>
              <a:gd name="connsiteY151" fmla="*/ 2311 h 10000"/>
              <a:gd name="connsiteX152" fmla="*/ 1547 w 10000"/>
              <a:gd name="connsiteY152" fmla="*/ 2364 h 10000"/>
              <a:gd name="connsiteX153" fmla="*/ 1471 w 10000"/>
              <a:gd name="connsiteY153" fmla="*/ 2409 h 10000"/>
              <a:gd name="connsiteX154" fmla="*/ 1395 w 10000"/>
              <a:gd name="connsiteY154" fmla="*/ 2447 h 10000"/>
              <a:gd name="connsiteX155" fmla="*/ 1340 w 10000"/>
              <a:gd name="connsiteY155" fmla="*/ 2470 h 10000"/>
              <a:gd name="connsiteX156" fmla="*/ 1312 w 10000"/>
              <a:gd name="connsiteY156" fmla="*/ 2485 h 10000"/>
              <a:gd name="connsiteX157" fmla="*/ 1291 w 10000"/>
              <a:gd name="connsiteY15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866 w 10000"/>
              <a:gd name="connsiteY20" fmla="*/ 8492 h 10000"/>
              <a:gd name="connsiteX21" fmla="*/ 2744 w 10000"/>
              <a:gd name="connsiteY21" fmla="*/ 9786 h 10000"/>
              <a:gd name="connsiteX22" fmla="*/ 3253 w 10000"/>
              <a:gd name="connsiteY22" fmla="*/ 9462 h 10000"/>
              <a:gd name="connsiteX23" fmla="*/ 3363 w 10000"/>
              <a:gd name="connsiteY23" fmla="*/ 9598 h 10000"/>
              <a:gd name="connsiteX24" fmla="*/ 3481 w 10000"/>
              <a:gd name="connsiteY24" fmla="*/ 9712 h 10000"/>
              <a:gd name="connsiteX25" fmla="*/ 3591 w 10000"/>
              <a:gd name="connsiteY25" fmla="*/ 9795 h 10000"/>
              <a:gd name="connsiteX26" fmla="*/ 3702 w 10000"/>
              <a:gd name="connsiteY26" fmla="*/ 9864 h 10000"/>
              <a:gd name="connsiteX27" fmla="*/ 3805 w 10000"/>
              <a:gd name="connsiteY27" fmla="*/ 9909 h 10000"/>
              <a:gd name="connsiteX28" fmla="*/ 3916 w 10000"/>
              <a:gd name="connsiteY28" fmla="*/ 9939 h 10000"/>
              <a:gd name="connsiteX29" fmla="*/ 4019 w 10000"/>
              <a:gd name="connsiteY29" fmla="*/ 9970 h 10000"/>
              <a:gd name="connsiteX30" fmla="*/ 4130 w 10000"/>
              <a:gd name="connsiteY30" fmla="*/ 9977 h 10000"/>
              <a:gd name="connsiteX31" fmla="*/ 4254 w 10000"/>
              <a:gd name="connsiteY31" fmla="*/ 9992 h 10000"/>
              <a:gd name="connsiteX32" fmla="*/ 4330 w 10000"/>
              <a:gd name="connsiteY32" fmla="*/ 10000 h 10000"/>
              <a:gd name="connsiteX33" fmla="*/ 4434 w 10000"/>
              <a:gd name="connsiteY33" fmla="*/ 9992 h 10000"/>
              <a:gd name="connsiteX34" fmla="*/ 4572 w 10000"/>
              <a:gd name="connsiteY34" fmla="*/ 9985 h 10000"/>
              <a:gd name="connsiteX35" fmla="*/ 4731 w 10000"/>
              <a:gd name="connsiteY35" fmla="*/ 9977 h 10000"/>
              <a:gd name="connsiteX36" fmla="*/ 4903 w 10000"/>
              <a:gd name="connsiteY36" fmla="*/ 9962 h 10000"/>
              <a:gd name="connsiteX37" fmla="*/ 5097 w 10000"/>
              <a:gd name="connsiteY37" fmla="*/ 9932 h 10000"/>
              <a:gd name="connsiteX38" fmla="*/ 5297 w 10000"/>
              <a:gd name="connsiteY38" fmla="*/ 9917 h 10000"/>
              <a:gd name="connsiteX39" fmla="*/ 5490 w 10000"/>
              <a:gd name="connsiteY39" fmla="*/ 9886 h 10000"/>
              <a:gd name="connsiteX40" fmla="*/ 5691 w 10000"/>
              <a:gd name="connsiteY40" fmla="*/ 9864 h 10000"/>
              <a:gd name="connsiteX41" fmla="*/ 5891 w 10000"/>
              <a:gd name="connsiteY41" fmla="*/ 9841 h 10000"/>
              <a:gd name="connsiteX42" fmla="*/ 6070 w 10000"/>
              <a:gd name="connsiteY42" fmla="*/ 9811 h 10000"/>
              <a:gd name="connsiteX43" fmla="*/ 6236 w 10000"/>
              <a:gd name="connsiteY43" fmla="*/ 9795 h 10000"/>
              <a:gd name="connsiteX44" fmla="*/ 6374 w 10000"/>
              <a:gd name="connsiteY44" fmla="*/ 9765 h 10000"/>
              <a:gd name="connsiteX45" fmla="*/ 6499 w 10000"/>
              <a:gd name="connsiteY45" fmla="*/ 9750 h 10000"/>
              <a:gd name="connsiteX46" fmla="*/ 6581 w 10000"/>
              <a:gd name="connsiteY46" fmla="*/ 9742 h 10000"/>
              <a:gd name="connsiteX47" fmla="*/ 6637 w 10000"/>
              <a:gd name="connsiteY47" fmla="*/ 9735 h 10000"/>
              <a:gd name="connsiteX48" fmla="*/ 6692 w 10000"/>
              <a:gd name="connsiteY48" fmla="*/ 9727 h 10000"/>
              <a:gd name="connsiteX49" fmla="*/ 6789 w 10000"/>
              <a:gd name="connsiteY49" fmla="*/ 9689 h 10000"/>
              <a:gd name="connsiteX50" fmla="*/ 6920 w 10000"/>
              <a:gd name="connsiteY50" fmla="*/ 9644 h 10000"/>
              <a:gd name="connsiteX51" fmla="*/ 7079 w 10000"/>
              <a:gd name="connsiteY51" fmla="*/ 9583 h 10000"/>
              <a:gd name="connsiteX52" fmla="*/ 7258 w 10000"/>
              <a:gd name="connsiteY52" fmla="*/ 9515 h 10000"/>
              <a:gd name="connsiteX53" fmla="*/ 7465 w 10000"/>
              <a:gd name="connsiteY53" fmla="*/ 9447 h 10000"/>
              <a:gd name="connsiteX54" fmla="*/ 7673 w 10000"/>
              <a:gd name="connsiteY54" fmla="*/ 9356 h 10000"/>
              <a:gd name="connsiteX55" fmla="*/ 7894 w 10000"/>
              <a:gd name="connsiteY55" fmla="*/ 9273 h 10000"/>
              <a:gd name="connsiteX56" fmla="*/ 8108 w 10000"/>
              <a:gd name="connsiteY56" fmla="*/ 9189 h 10000"/>
              <a:gd name="connsiteX57" fmla="*/ 8322 w 10000"/>
              <a:gd name="connsiteY57" fmla="*/ 9106 h 10000"/>
              <a:gd name="connsiteX58" fmla="*/ 8522 w 10000"/>
              <a:gd name="connsiteY58" fmla="*/ 9015 h 10000"/>
              <a:gd name="connsiteX59" fmla="*/ 8709 w 10000"/>
              <a:gd name="connsiteY59" fmla="*/ 8939 h 10000"/>
              <a:gd name="connsiteX60" fmla="*/ 8867 w 10000"/>
              <a:gd name="connsiteY60" fmla="*/ 8879 h 10000"/>
              <a:gd name="connsiteX61" fmla="*/ 8999 w 10000"/>
              <a:gd name="connsiteY61" fmla="*/ 8818 h 10000"/>
              <a:gd name="connsiteX62" fmla="*/ 9095 w 10000"/>
              <a:gd name="connsiteY62" fmla="*/ 8773 h 10000"/>
              <a:gd name="connsiteX63" fmla="*/ 9151 w 10000"/>
              <a:gd name="connsiteY63" fmla="*/ 8735 h 10000"/>
              <a:gd name="connsiteX64" fmla="*/ 9240 w 10000"/>
              <a:gd name="connsiteY64" fmla="*/ 8674 h 10000"/>
              <a:gd name="connsiteX65" fmla="*/ 9351 w 10000"/>
              <a:gd name="connsiteY65" fmla="*/ 8583 h 10000"/>
              <a:gd name="connsiteX66" fmla="*/ 9475 w 10000"/>
              <a:gd name="connsiteY66" fmla="*/ 8470 h 10000"/>
              <a:gd name="connsiteX67" fmla="*/ 9606 w 10000"/>
              <a:gd name="connsiteY67" fmla="*/ 8356 h 10000"/>
              <a:gd name="connsiteX68" fmla="*/ 9724 w 10000"/>
              <a:gd name="connsiteY68" fmla="*/ 8250 h 10000"/>
              <a:gd name="connsiteX69" fmla="*/ 9827 w 10000"/>
              <a:gd name="connsiteY69" fmla="*/ 8152 h 10000"/>
              <a:gd name="connsiteX70" fmla="*/ 9896 w 10000"/>
              <a:gd name="connsiteY70" fmla="*/ 8091 h 10000"/>
              <a:gd name="connsiteX71" fmla="*/ 9924 w 10000"/>
              <a:gd name="connsiteY71" fmla="*/ 8068 h 10000"/>
              <a:gd name="connsiteX72" fmla="*/ 10000 w 10000"/>
              <a:gd name="connsiteY72" fmla="*/ 7045 h 10000"/>
              <a:gd name="connsiteX73" fmla="*/ 9979 w 10000"/>
              <a:gd name="connsiteY73" fmla="*/ 6424 h 10000"/>
              <a:gd name="connsiteX74" fmla="*/ 9917 w 10000"/>
              <a:gd name="connsiteY74" fmla="*/ 5053 h 10000"/>
              <a:gd name="connsiteX75" fmla="*/ 9855 w 10000"/>
              <a:gd name="connsiteY75" fmla="*/ 3652 h 10000"/>
              <a:gd name="connsiteX76" fmla="*/ 9814 w 10000"/>
              <a:gd name="connsiteY76" fmla="*/ 2939 h 10000"/>
              <a:gd name="connsiteX77" fmla="*/ 9793 w 10000"/>
              <a:gd name="connsiteY77" fmla="*/ 2818 h 10000"/>
              <a:gd name="connsiteX78" fmla="*/ 9765 w 10000"/>
              <a:gd name="connsiteY78" fmla="*/ 2606 h 10000"/>
              <a:gd name="connsiteX79" fmla="*/ 9717 w 10000"/>
              <a:gd name="connsiteY79" fmla="*/ 2341 h 10000"/>
              <a:gd name="connsiteX80" fmla="*/ 9662 w 10000"/>
              <a:gd name="connsiteY80" fmla="*/ 2030 h 10000"/>
              <a:gd name="connsiteX81" fmla="*/ 9606 w 10000"/>
              <a:gd name="connsiteY81" fmla="*/ 1720 h 10000"/>
              <a:gd name="connsiteX82" fmla="*/ 9558 w 10000"/>
              <a:gd name="connsiteY82" fmla="*/ 1447 h 10000"/>
              <a:gd name="connsiteX83" fmla="*/ 9517 w 10000"/>
              <a:gd name="connsiteY83" fmla="*/ 1227 h 10000"/>
              <a:gd name="connsiteX84" fmla="*/ 9503 w 10000"/>
              <a:gd name="connsiteY84" fmla="*/ 1098 h 10000"/>
              <a:gd name="connsiteX85" fmla="*/ 9489 w 10000"/>
              <a:gd name="connsiteY85" fmla="*/ 1015 h 10000"/>
              <a:gd name="connsiteX86" fmla="*/ 9454 w 10000"/>
              <a:gd name="connsiteY86" fmla="*/ 909 h 10000"/>
              <a:gd name="connsiteX87" fmla="*/ 9406 w 10000"/>
              <a:gd name="connsiteY87" fmla="*/ 773 h 10000"/>
              <a:gd name="connsiteX88" fmla="*/ 9351 w 10000"/>
              <a:gd name="connsiteY88" fmla="*/ 652 h 10000"/>
              <a:gd name="connsiteX89" fmla="*/ 9282 w 10000"/>
              <a:gd name="connsiteY89" fmla="*/ 530 h 10000"/>
              <a:gd name="connsiteX90" fmla="*/ 9206 w 10000"/>
              <a:gd name="connsiteY90" fmla="*/ 417 h 10000"/>
              <a:gd name="connsiteX91" fmla="*/ 9130 w 10000"/>
              <a:gd name="connsiteY91" fmla="*/ 333 h 10000"/>
              <a:gd name="connsiteX92" fmla="*/ 9047 w 10000"/>
              <a:gd name="connsiteY92" fmla="*/ 273 h 10000"/>
              <a:gd name="connsiteX93" fmla="*/ 8999 w 10000"/>
              <a:gd name="connsiteY93" fmla="*/ 250 h 10000"/>
              <a:gd name="connsiteX94" fmla="*/ 8930 w 10000"/>
              <a:gd name="connsiteY94" fmla="*/ 227 h 10000"/>
              <a:gd name="connsiteX95" fmla="*/ 8847 w 10000"/>
              <a:gd name="connsiteY95" fmla="*/ 197 h 10000"/>
              <a:gd name="connsiteX96" fmla="*/ 8757 w 10000"/>
              <a:gd name="connsiteY96" fmla="*/ 182 h 10000"/>
              <a:gd name="connsiteX97" fmla="*/ 8653 w 10000"/>
              <a:gd name="connsiteY97" fmla="*/ 159 h 10000"/>
              <a:gd name="connsiteX98" fmla="*/ 8529 w 10000"/>
              <a:gd name="connsiteY98" fmla="*/ 129 h 10000"/>
              <a:gd name="connsiteX99" fmla="*/ 8412 w 10000"/>
              <a:gd name="connsiteY99" fmla="*/ 106 h 10000"/>
              <a:gd name="connsiteX100" fmla="*/ 8287 w 10000"/>
              <a:gd name="connsiteY100" fmla="*/ 83 h 10000"/>
              <a:gd name="connsiteX101" fmla="*/ 8149 w 10000"/>
              <a:gd name="connsiteY101" fmla="*/ 61 h 10000"/>
              <a:gd name="connsiteX102" fmla="*/ 8025 w 10000"/>
              <a:gd name="connsiteY102" fmla="*/ 45 h 10000"/>
              <a:gd name="connsiteX103" fmla="*/ 7901 w 10000"/>
              <a:gd name="connsiteY103" fmla="*/ 23 h 10000"/>
              <a:gd name="connsiteX104" fmla="*/ 7783 w 10000"/>
              <a:gd name="connsiteY104" fmla="*/ 15 h 10000"/>
              <a:gd name="connsiteX105" fmla="*/ 7673 w 10000"/>
              <a:gd name="connsiteY105" fmla="*/ 8 h 10000"/>
              <a:gd name="connsiteX106" fmla="*/ 7569 w 10000"/>
              <a:gd name="connsiteY106" fmla="*/ 0 h 10000"/>
              <a:gd name="connsiteX107" fmla="*/ 7472 w 10000"/>
              <a:gd name="connsiteY107" fmla="*/ 0 h 10000"/>
              <a:gd name="connsiteX108" fmla="*/ 7403 w 10000"/>
              <a:gd name="connsiteY108" fmla="*/ 8 h 10000"/>
              <a:gd name="connsiteX109" fmla="*/ 7320 w 10000"/>
              <a:gd name="connsiteY109" fmla="*/ 15 h 10000"/>
              <a:gd name="connsiteX110" fmla="*/ 7203 w 10000"/>
              <a:gd name="connsiteY110" fmla="*/ 45 h 10000"/>
              <a:gd name="connsiteX111" fmla="*/ 7065 w 10000"/>
              <a:gd name="connsiteY111" fmla="*/ 68 h 10000"/>
              <a:gd name="connsiteX112" fmla="*/ 6906 w 10000"/>
              <a:gd name="connsiteY112" fmla="*/ 106 h 10000"/>
              <a:gd name="connsiteX113" fmla="*/ 6733 w 10000"/>
              <a:gd name="connsiteY113" fmla="*/ 144 h 10000"/>
              <a:gd name="connsiteX114" fmla="*/ 6540 w 10000"/>
              <a:gd name="connsiteY114" fmla="*/ 189 h 10000"/>
              <a:gd name="connsiteX115" fmla="*/ 6354 w 10000"/>
              <a:gd name="connsiteY115" fmla="*/ 242 h 10000"/>
              <a:gd name="connsiteX116" fmla="*/ 6146 w 10000"/>
              <a:gd name="connsiteY116" fmla="*/ 295 h 10000"/>
              <a:gd name="connsiteX117" fmla="*/ 5946 w 10000"/>
              <a:gd name="connsiteY117" fmla="*/ 348 h 10000"/>
              <a:gd name="connsiteX118" fmla="*/ 5746 w 10000"/>
              <a:gd name="connsiteY118" fmla="*/ 402 h 10000"/>
              <a:gd name="connsiteX119" fmla="*/ 5559 w 10000"/>
              <a:gd name="connsiteY119" fmla="*/ 455 h 10000"/>
              <a:gd name="connsiteX120" fmla="*/ 5380 w 10000"/>
              <a:gd name="connsiteY120" fmla="*/ 500 h 10000"/>
              <a:gd name="connsiteX121" fmla="*/ 5214 w 10000"/>
              <a:gd name="connsiteY121" fmla="*/ 538 h 10000"/>
              <a:gd name="connsiteX122" fmla="*/ 5069 w 10000"/>
              <a:gd name="connsiteY122" fmla="*/ 583 h 10000"/>
              <a:gd name="connsiteX123" fmla="*/ 4952 w 10000"/>
              <a:gd name="connsiteY123" fmla="*/ 621 h 10000"/>
              <a:gd name="connsiteX124" fmla="*/ 4862 w 10000"/>
              <a:gd name="connsiteY124" fmla="*/ 644 h 10000"/>
              <a:gd name="connsiteX125" fmla="*/ 4786 w 10000"/>
              <a:gd name="connsiteY125" fmla="*/ 674 h 10000"/>
              <a:gd name="connsiteX126" fmla="*/ 4696 w 10000"/>
              <a:gd name="connsiteY126" fmla="*/ 697 h 10000"/>
              <a:gd name="connsiteX127" fmla="*/ 4593 w 10000"/>
              <a:gd name="connsiteY127" fmla="*/ 735 h 10000"/>
              <a:gd name="connsiteX128" fmla="*/ 4489 w 10000"/>
              <a:gd name="connsiteY128" fmla="*/ 765 h 10000"/>
              <a:gd name="connsiteX129" fmla="*/ 4372 w 10000"/>
              <a:gd name="connsiteY129" fmla="*/ 803 h 10000"/>
              <a:gd name="connsiteX130" fmla="*/ 4254 w 10000"/>
              <a:gd name="connsiteY130" fmla="*/ 848 h 10000"/>
              <a:gd name="connsiteX131" fmla="*/ 4123 w 10000"/>
              <a:gd name="connsiteY131" fmla="*/ 886 h 10000"/>
              <a:gd name="connsiteX132" fmla="*/ 3999 w 10000"/>
              <a:gd name="connsiteY132" fmla="*/ 932 h 10000"/>
              <a:gd name="connsiteX133" fmla="*/ 3860 w 10000"/>
              <a:gd name="connsiteY133" fmla="*/ 985 h 10000"/>
              <a:gd name="connsiteX134" fmla="*/ 3729 w 10000"/>
              <a:gd name="connsiteY134" fmla="*/ 1030 h 10000"/>
              <a:gd name="connsiteX135" fmla="*/ 3591 w 10000"/>
              <a:gd name="connsiteY135" fmla="*/ 1091 h 10000"/>
              <a:gd name="connsiteX136" fmla="*/ 3460 w 10000"/>
              <a:gd name="connsiteY136" fmla="*/ 1144 h 10000"/>
              <a:gd name="connsiteX137" fmla="*/ 3329 w 10000"/>
              <a:gd name="connsiteY137" fmla="*/ 1205 h 10000"/>
              <a:gd name="connsiteX138" fmla="*/ 3198 w 10000"/>
              <a:gd name="connsiteY138" fmla="*/ 1265 h 10000"/>
              <a:gd name="connsiteX139" fmla="*/ 3073 w 10000"/>
              <a:gd name="connsiteY139" fmla="*/ 1326 h 10000"/>
              <a:gd name="connsiteX140" fmla="*/ 2956 w 10000"/>
              <a:gd name="connsiteY140" fmla="*/ 1394 h 10000"/>
              <a:gd name="connsiteX141" fmla="*/ 2742 w 10000"/>
              <a:gd name="connsiteY141" fmla="*/ 1515 h 10000"/>
              <a:gd name="connsiteX142" fmla="*/ 2541 w 10000"/>
              <a:gd name="connsiteY142" fmla="*/ 1644 h 10000"/>
              <a:gd name="connsiteX143" fmla="*/ 2376 w 10000"/>
              <a:gd name="connsiteY143" fmla="*/ 1742 h 10000"/>
              <a:gd name="connsiteX144" fmla="*/ 2217 w 10000"/>
              <a:gd name="connsiteY144" fmla="*/ 1848 h 10000"/>
              <a:gd name="connsiteX145" fmla="*/ 2079 w 10000"/>
              <a:gd name="connsiteY145" fmla="*/ 1939 h 10000"/>
              <a:gd name="connsiteX146" fmla="*/ 1968 w 10000"/>
              <a:gd name="connsiteY146" fmla="*/ 2023 h 10000"/>
              <a:gd name="connsiteX147" fmla="*/ 1865 w 10000"/>
              <a:gd name="connsiteY147" fmla="*/ 2106 h 10000"/>
              <a:gd name="connsiteX148" fmla="*/ 1789 w 10000"/>
              <a:gd name="connsiteY148" fmla="*/ 2182 h 10000"/>
              <a:gd name="connsiteX149" fmla="*/ 1706 w 10000"/>
              <a:gd name="connsiteY149" fmla="*/ 2250 h 10000"/>
              <a:gd name="connsiteX150" fmla="*/ 1630 w 10000"/>
              <a:gd name="connsiteY150" fmla="*/ 2311 h 10000"/>
              <a:gd name="connsiteX151" fmla="*/ 1547 w 10000"/>
              <a:gd name="connsiteY151" fmla="*/ 2364 h 10000"/>
              <a:gd name="connsiteX152" fmla="*/ 1471 w 10000"/>
              <a:gd name="connsiteY152" fmla="*/ 2409 h 10000"/>
              <a:gd name="connsiteX153" fmla="*/ 1395 w 10000"/>
              <a:gd name="connsiteY153" fmla="*/ 2447 h 10000"/>
              <a:gd name="connsiteX154" fmla="*/ 1340 w 10000"/>
              <a:gd name="connsiteY154" fmla="*/ 2470 h 10000"/>
              <a:gd name="connsiteX155" fmla="*/ 1312 w 10000"/>
              <a:gd name="connsiteY155" fmla="*/ 2485 h 10000"/>
              <a:gd name="connsiteX156" fmla="*/ 1291 w 10000"/>
              <a:gd name="connsiteY15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811 w 10000"/>
              <a:gd name="connsiteY19" fmla="*/ 8318 h 10000"/>
              <a:gd name="connsiteX20" fmla="*/ 2744 w 10000"/>
              <a:gd name="connsiteY20" fmla="*/ 9786 h 10000"/>
              <a:gd name="connsiteX21" fmla="*/ 3253 w 10000"/>
              <a:gd name="connsiteY21" fmla="*/ 9462 h 10000"/>
              <a:gd name="connsiteX22" fmla="*/ 3363 w 10000"/>
              <a:gd name="connsiteY22" fmla="*/ 9598 h 10000"/>
              <a:gd name="connsiteX23" fmla="*/ 3481 w 10000"/>
              <a:gd name="connsiteY23" fmla="*/ 9712 h 10000"/>
              <a:gd name="connsiteX24" fmla="*/ 3591 w 10000"/>
              <a:gd name="connsiteY24" fmla="*/ 9795 h 10000"/>
              <a:gd name="connsiteX25" fmla="*/ 3702 w 10000"/>
              <a:gd name="connsiteY25" fmla="*/ 9864 h 10000"/>
              <a:gd name="connsiteX26" fmla="*/ 3805 w 10000"/>
              <a:gd name="connsiteY26" fmla="*/ 9909 h 10000"/>
              <a:gd name="connsiteX27" fmla="*/ 3916 w 10000"/>
              <a:gd name="connsiteY27" fmla="*/ 9939 h 10000"/>
              <a:gd name="connsiteX28" fmla="*/ 4019 w 10000"/>
              <a:gd name="connsiteY28" fmla="*/ 9970 h 10000"/>
              <a:gd name="connsiteX29" fmla="*/ 4130 w 10000"/>
              <a:gd name="connsiteY29" fmla="*/ 9977 h 10000"/>
              <a:gd name="connsiteX30" fmla="*/ 4254 w 10000"/>
              <a:gd name="connsiteY30" fmla="*/ 9992 h 10000"/>
              <a:gd name="connsiteX31" fmla="*/ 4330 w 10000"/>
              <a:gd name="connsiteY31" fmla="*/ 10000 h 10000"/>
              <a:gd name="connsiteX32" fmla="*/ 4434 w 10000"/>
              <a:gd name="connsiteY32" fmla="*/ 9992 h 10000"/>
              <a:gd name="connsiteX33" fmla="*/ 4572 w 10000"/>
              <a:gd name="connsiteY33" fmla="*/ 9985 h 10000"/>
              <a:gd name="connsiteX34" fmla="*/ 4731 w 10000"/>
              <a:gd name="connsiteY34" fmla="*/ 9977 h 10000"/>
              <a:gd name="connsiteX35" fmla="*/ 4903 w 10000"/>
              <a:gd name="connsiteY35" fmla="*/ 9962 h 10000"/>
              <a:gd name="connsiteX36" fmla="*/ 5097 w 10000"/>
              <a:gd name="connsiteY36" fmla="*/ 9932 h 10000"/>
              <a:gd name="connsiteX37" fmla="*/ 5297 w 10000"/>
              <a:gd name="connsiteY37" fmla="*/ 9917 h 10000"/>
              <a:gd name="connsiteX38" fmla="*/ 5490 w 10000"/>
              <a:gd name="connsiteY38" fmla="*/ 9886 h 10000"/>
              <a:gd name="connsiteX39" fmla="*/ 5691 w 10000"/>
              <a:gd name="connsiteY39" fmla="*/ 9864 h 10000"/>
              <a:gd name="connsiteX40" fmla="*/ 5891 w 10000"/>
              <a:gd name="connsiteY40" fmla="*/ 9841 h 10000"/>
              <a:gd name="connsiteX41" fmla="*/ 6070 w 10000"/>
              <a:gd name="connsiteY41" fmla="*/ 9811 h 10000"/>
              <a:gd name="connsiteX42" fmla="*/ 6236 w 10000"/>
              <a:gd name="connsiteY42" fmla="*/ 9795 h 10000"/>
              <a:gd name="connsiteX43" fmla="*/ 6374 w 10000"/>
              <a:gd name="connsiteY43" fmla="*/ 9765 h 10000"/>
              <a:gd name="connsiteX44" fmla="*/ 6499 w 10000"/>
              <a:gd name="connsiteY44" fmla="*/ 9750 h 10000"/>
              <a:gd name="connsiteX45" fmla="*/ 6581 w 10000"/>
              <a:gd name="connsiteY45" fmla="*/ 9742 h 10000"/>
              <a:gd name="connsiteX46" fmla="*/ 6637 w 10000"/>
              <a:gd name="connsiteY46" fmla="*/ 9735 h 10000"/>
              <a:gd name="connsiteX47" fmla="*/ 6692 w 10000"/>
              <a:gd name="connsiteY47" fmla="*/ 9727 h 10000"/>
              <a:gd name="connsiteX48" fmla="*/ 6789 w 10000"/>
              <a:gd name="connsiteY48" fmla="*/ 9689 h 10000"/>
              <a:gd name="connsiteX49" fmla="*/ 6920 w 10000"/>
              <a:gd name="connsiteY49" fmla="*/ 9644 h 10000"/>
              <a:gd name="connsiteX50" fmla="*/ 7079 w 10000"/>
              <a:gd name="connsiteY50" fmla="*/ 9583 h 10000"/>
              <a:gd name="connsiteX51" fmla="*/ 7258 w 10000"/>
              <a:gd name="connsiteY51" fmla="*/ 9515 h 10000"/>
              <a:gd name="connsiteX52" fmla="*/ 7465 w 10000"/>
              <a:gd name="connsiteY52" fmla="*/ 9447 h 10000"/>
              <a:gd name="connsiteX53" fmla="*/ 7673 w 10000"/>
              <a:gd name="connsiteY53" fmla="*/ 9356 h 10000"/>
              <a:gd name="connsiteX54" fmla="*/ 7894 w 10000"/>
              <a:gd name="connsiteY54" fmla="*/ 9273 h 10000"/>
              <a:gd name="connsiteX55" fmla="*/ 8108 w 10000"/>
              <a:gd name="connsiteY55" fmla="*/ 9189 h 10000"/>
              <a:gd name="connsiteX56" fmla="*/ 8322 w 10000"/>
              <a:gd name="connsiteY56" fmla="*/ 9106 h 10000"/>
              <a:gd name="connsiteX57" fmla="*/ 8522 w 10000"/>
              <a:gd name="connsiteY57" fmla="*/ 9015 h 10000"/>
              <a:gd name="connsiteX58" fmla="*/ 8709 w 10000"/>
              <a:gd name="connsiteY58" fmla="*/ 8939 h 10000"/>
              <a:gd name="connsiteX59" fmla="*/ 8867 w 10000"/>
              <a:gd name="connsiteY59" fmla="*/ 8879 h 10000"/>
              <a:gd name="connsiteX60" fmla="*/ 8999 w 10000"/>
              <a:gd name="connsiteY60" fmla="*/ 8818 h 10000"/>
              <a:gd name="connsiteX61" fmla="*/ 9095 w 10000"/>
              <a:gd name="connsiteY61" fmla="*/ 8773 h 10000"/>
              <a:gd name="connsiteX62" fmla="*/ 9151 w 10000"/>
              <a:gd name="connsiteY62" fmla="*/ 8735 h 10000"/>
              <a:gd name="connsiteX63" fmla="*/ 9240 w 10000"/>
              <a:gd name="connsiteY63" fmla="*/ 8674 h 10000"/>
              <a:gd name="connsiteX64" fmla="*/ 9351 w 10000"/>
              <a:gd name="connsiteY64" fmla="*/ 8583 h 10000"/>
              <a:gd name="connsiteX65" fmla="*/ 9475 w 10000"/>
              <a:gd name="connsiteY65" fmla="*/ 8470 h 10000"/>
              <a:gd name="connsiteX66" fmla="*/ 9606 w 10000"/>
              <a:gd name="connsiteY66" fmla="*/ 8356 h 10000"/>
              <a:gd name="connsiteX67" fmla="*/ 9724 w 10000"/>
              <a:gd name="connsiteY67" fmla="*/ 8250 h 10000"/>
              <a:gd name="connsiteX68" fmla="*/ 9827 w 10000"/>
              <a:gd name="connsiteY68" fmla="*/ 8152 h 10000"/>
              <a:gd name="connsiteX69" fmla="*/ 9896 w 10000"/>
              <a:gd name="connsiteY69" fmla="*/ 8091 h 10000"/>
              <a:gd name="connsiteX70" fmla="*/ 9924 w 10000"/>
              <a:gd name="connsiteY70" fmla="*/ 8068 h 10000"/>
              <a:gd name="connsiteX71" fmla="*/ 10000 w 10000"/>
              <a:gd name="connsiteY71" fmla="*/ 7045 h 10000"/>
              <a:gd name="connsiteX72" fmla="*/ 9979 w 10000"/>
              <a:gd name="connsiteY72" fmla="*/ 6424 h 10000"/>
              <a:gd name="connsiteX73" fmla="*/ 9917 w 10000"/>
              <a:gd name="connsiteY73" fmla="*/ 5053 h 10000"/>
              <a:gd name="connsiteX74" fmla="*/ 9855 w 10000"/>
              <a:gd name="connsiteY74" fmla="*/ 3652 h 10000"/>
              <a:gd name="connsiteX75" fmla="*/ 9814 w 10000"/>
              <a:gd name="connsiteY75" fmla="*/ 2939 h 10000"/>
              <a:gd name="connsiteX76" fmla="*/ 9793 w 10000"/>
              <a:gd name="connsiteY76" fmla="*/ 2818 h 10000"/>
              <a:gd name="connsiteX77" fmla="*/ 9765 w 10000"/>
              <a:gd name="connsiteY77" fmla="*/ 2606 h 10000"/>
              <a:gd name="connsiteX78" fmla="*/ 9717 w 10000"/>
              <a:gd name="connsiteY78" fmla="*/ 2341 h 10000"/>
              <a:gd name="connsiteX79" fmla="*/ 9662 w 10000"/>
              <a:gd name="connsiteY79" fmla="*/ 2030 h 10000"/>
              <a:gd name="connsiteX80" fmla="*/ 9606 w 10000"/>
              <a:gd name="connsiteY80" fmla="*/ 1720 h 10000"/>
              <a:gd name="connsiteX81" fmla="*/ 9558 w 10000"/>
              <a:gd name="connsiteY81" fmla="*/ 1447 h 10000"/>
              <a:gd name="connsiteX82" fmla="*/ 9517 w 10000"/>
              <a:gd name="connsiteY82" fmla="*/ 1227 h 10000"/>
              <a:gd name="connsiteX83" fmla="*/ 9503 w 10000"/>
              <a:gd name="connsiteY83" fmla="*/ 1098 h 10000"/>
              <a:gd name="connsiteX84" fmla="*/ 9489 w 10000"/>
              <a:gd name="connsiteY84" fmla="*/ 1015 h 10000"/>
              <a:gd name="connsiteX85" fmla="*/ 9454 w 10000"/>
              <a:gd name="connsiteY85" fmla="*/ 909 h 10000"/>
              <a:gd name="connsiteX86" fmla="*/ 9406 w 10000"/>
              <a:gd name="connsiteY86" fmla="*/ 773 h 10000"/>
              <a:gd name="connsiteX87" fmla="*/ 9351 w 10000"/>
              <a:gd name="connsiteY87" fmla="*/ 652 h 10000"/>
              <a:gd name="connsiteX88" fmla="*/ 9282 w 10000"/>
              <a:gd name="connsiteY88" fmla="*/ 530 h 10000"/>
              <a:gd name="connsiteX89" fmla="*/ 9206 w 10000"/>
              <a:gd name="connsiteY89" fmla="*/ 417 h 10000"/>
              <a:gd name="connsiteX90" fmla="*/ 9130 w 10000"/>
              <a:gd name="connsiteY90" fmla="*/ 333 h 10000"/>
              <a:gd name="connsiteX91" fmla="*/ 9047 w 10000"/>
              <a:gd name="connsiteY91" fmla="*/ 273 h 10000"/>
              <a:gd name="connsiteX92" fmla="*/ 8999 w 10000"/>
              <a:gd name="connsiteY92" fmla="*/ 250 h 10000"/>
              <a:gd name="connsiteX93" fmla="*/ 8930 w 10000"/>
              <a:gd name="connsiteY93" fmla="*/ 227 h 10000"/>
              <a:gd name="connsiteX94" fmla="*/ 8847 w 10000"/>
              <a:gd name="connsiteY94" fmla="*/ 197 h 10000"/>
              <a:gd name="connsiteX95" fmla="*/ 8757 w 10000"/>
              <a:gd name="connsiteY95" fmla="*/ 182 h 10000"/>
              <a:gd name="connsiteX96" fmla="*/ 8653 w 10000"/>
              <a:gd name="connsiteY96" fmla="*/ 159 h 10000"/>
              <a:gd name="connsiteX97" fmla="*/ 8529 w 10000"/>
              <a:gd name="connsiteY97" fmla="*/ 129 h 10000"/>
              <a:gd name="connsiteX98" fmla="*/ 8412 w 10000"/>
              <a:gd name="connsiteY98" fmla="*/ 106 h 10000"/>
              <a:gd name="connsiteX99" fmla="*/ 8287 w 10000"/>
              <a:gd name="connsiteY99" fmla="*/ 83 h 10000"/>
              <a:gd name="connsiteX100" fmla="*/ 8149 w 10000"/>
              <a:gd name="connsiteY100" fmla="*/ 61 h 10000"/>
              <a:gd name="connsiteX101" fmla="*/ 8025 w 10000"/>
              <a:gd name="connsiteY101" fmla="*/ 45 h 10000"/>
              <a:gd name="connsiteX102" fmla="*/ 7901 w 10000"/>
              <a:gd name="connsiteY102" fmla="*/ 23 h 10000"/>
              <a:gd name="connsiteX103" fmla="*/ 7783 w 10000"/>
              <a:gd name="connsiteY103" fmla="*/ 15 h 10000"/>
              <a:gd name="connsiteX104" fmla="*/ 7673 w 10000"/>
              <a:gd name="connsiteY104" fmla="*/ 8 h 10000"/>
              <a:gd name="connsiteX105" fmla="*/ 7569 w 10000"/>
              <a:gd name="connsiteY105" fmla="*/ 0 h 10000"/>
              <a:gd name="connsiteX106" fmla="*/ 7472 w 10000"/>
              <a:gd name="connsiteY106" fmla="*/ 0 h 10000"/>
              <a:gd name="connsiteX107" fmla="*/ 7403 w 10000"/>
              <a:gd name="connsiteY107" fmla="*/ 8 h 10000"/>
              <a:gd name="connsiteX108" fmla="*/ 7320 w 10000"/>
              <a:gd name="connsiteY108" fmla="*/ 15 h 10000"/>
              <a:gd name="connsiteX109" fmla="*/ 7203 w 10000"/>
              <a:gd name="connsiteY109" fmla="*/ 45 h 10000"/>
              <a:gd name="connsiteX110" fmla="*/ 7065 w 10000"/>
              <a:gd name="connsiteY110" fmla="*/ 68 h 10000"/>
              <a:gd name="connsiteX111" fmla="*/ 6906 w 10000"/>
              <a:gd name="connsiteY111" fmla="*/ 106 h 10000"/>
              <a:gd name="connsiteX112" fmla="*/ 6733 w 10000"/>
              <a:gd name="connsiteY112" fmla="*/ 144 h 10000"/>
              <a:gd name="connsiteX113" fmla="*/ 6540 w 10000"/>
              <a:gd name="connsiteY113" fmla="*/ 189 h 10000"/>
              <a:gd name="connsiteX114" fmla="*/ 6354 w 10000"/>
              <a:gd name="connsiteY114" fmla="*/ 242 h 10000"/>
              <a:gd name="connsiteX115" fmla="*/ 6146 w 10000"/>
              <a:gd name="connsiteY115" fmla="*/ 295 h 10000"/>
              <a:gd name="connsiteX116" fmla="*/ 5946 w 10000"/>
              <a:gd name="connsiteY116" fmla="*/ 348 h 10000"/>
              <a:gd name="connsiteX117" fmla="*/ 5746 w 10000"/>
              <a:gd name="connsiteY117" fmla="*/ 402 h 10000"/>
              <a:gd name="connsiteX118" fmla="*/ 5559 w 10000"/>
              <a:gd name="connsiteY118" fmla="*/ 455 h 10000"/>
              <a:gd name="connsiteX119" fmla="*/ 5380 w 10000"/>
              <a:gd name="connsiteY119" fmla="*/ 500 h 10000"/>
              <a:gd name="connsiteX120" fmla="*/ 5214 w 10000"/>
              <a:gd name="connsiteY120" fmla="*/ 538 h 10000"/>
              <a:gd name="connsiteX121" fmla="*/ 5069 w 10000"/>
              <a:gd name="connsiteY121" fmla="*/ 583 h 10000"/>
              <a:gd name="connsiteX122" fmla="*/ 4952 w 10000"/>
              <a:gd name="connsiteY122" fmla="*/ 621 h 10000"/>
              <a:gd name="connsiteX123" fmla="*/ 4862 w 10000"/>
              <a:gd name="connsiteY123" fmla="*/ 644 h 10000"/>
              <a:gd name="connsiteX124" fmla="*/ 4786 w 10000"/>
              <a:gd name="connsiteY124" fmla="*/ 674 h 10000"/>
              <a:gd name="connsiteX125" fmla="*/ 4696 w 10000"/>
              <a:gd name="connsiteY125" fmla="*/ 697 h 10000"/>
              <a:gd name="connsiteX126" fmla="*/ 4593 w 10000"/>
              <a:gd name="connsiteY126" fmla="*/ 735 h 10000"/>
              <a:gd name="connsiteX127" fmla="*/ 4489 w 10000"/>
              <a:gd name="connsiteY127" fmla="*/ 765 h 10000"/>
              <a:gd name="connsiteX128" fmla="*/ 4372 w 10000"/>
              <a:gd name="connsiteY128" fmla="*/ 803 h 10000"/>
              <a:gd name="connsiteX129" fmla="*/ 4254 w 10000"/>
              <a:gd name="connsiteY129" fmla="*/ 848 h 10000"/>
              <a:gd name="connsiteX130" fmla="*/ 4123 w 10000"/>
              <a:gd name="connsiteY130" fmla="*/ 886 h 10000"/>
              <a:gd name="connsiteX131" fmla="*/ 3999 w 10000"/>
              <a:gd name="connsiteY131" fmla="*/ 932 h 10000"/>
              <a:gd name="connsiteX132" fmla="*/ 3860 w 10000"/>
              <a:gd name="connsiteY132" fmla="*/ 985 h 10000"/>
              <a:gd name="connsiteX133" fmla="*/ 3729 w 10000"/>
              <a:gd name="connsiteY133" fmla="*/ 1030 h 10000"/>
              <a:gd name="connsiteX134" fmla="*/ 3591 w 10000"/>
              <a:gd name="connsiteY134" fmla="*/ 1091 h 10000"/>
              <a:gd name="connsiteX135" fmla="*/ 3460 w 10000"/>
              <a:gd name="connsiteY135" fmla="*/ 1144 h 10000"/>
              <a:gd name="connsiteX136" fmla="*/ 3329 w 10000"/>
              <a:gd name="connsiteY136" fmla="*/ 1205 h 10000"/>
              <a:gd name="connsiteX137" fmla="*/ 3198 w 10000"/>
              <a:gd name="connsiteY137" fmla="*/ 1265 h 10000"/>
              <a:gd name="connsiteX138" fmla="*/ 3073 w 10000"/>
              <a:gd name="connsiteY138" fmla="*/ 1326 h 10000"/>
              <a:gd name="connsiteX139" fmla="*/ 2956 w 10000"/>
              <a:gd name="connsiteY139" fmla="*/ 1394 h 10000"/>
              <a:gd name="connsiteX140" fmla="*/ 2742 w 10000"/>
              <a:gd name="connsiteY140" fmla="*/ 1515 h 10000"/>
              <a:gd name="connsiteX141" fmla="*/ 2541 w 10000"/>
              <a:gd name="connsiteY141" fmla="*/ 1644 h 10000"/>
              <a:gd name="connsiteX142" fmla="*/ 2376 w 10000"/>
              <a:gd name="connsiteY142" fmla="*/ 1742 h 10000"/>
              <a:gd name="connsiteX143" fmla="*/ 2217 w 10000"/>
              <a:gd name="connsiteY143" fmla="*/ 1848 h 10000"/>
              <a:gd name="connsiteX144" fmla="*/ 2079 w 10000"/>
              <a:gd name="connsiteY144" fmla="*/ 1939 h 10000"/>
              <a:gd name="connsiteX145" fmla="*/ 1968 w 10000"/>
              <a:gd name="connsiteY145" fmla="*/ 2023 h 10000"/>
              <a:gd name="connsiteX146" fmla="*/ 1865 w 10000"/>
              <a:gd name="connsiteY146" fmla="*/ 2106 h 10000"/>
              <a:gd name="connsiteX147" fmla="*/ 1789 w 10000"/>
              <a:gd name="connsiteY147" fmla="*/ 2182 h 10000"/>
              <a:gd name="connsiteX148" fmla="*/ 1706 w 10000"/>
              <a:gd name="connsiteY148" fmla="*/ 2250 h 10000"/>
              <a:gd name="connsiteX149" fmla="*/ 1630 w 10000"/>
              <a:gd name="connsiteY149" fmla="*/ 2311 h 10000"/>
              <a:gd name="connsiteX150" fmla="*/ 1547 w 10000"/>
              <a:gd name="connsiteY150" fmla="*/ 2364 h 10000"/>
              <a:gd name="connsiteX151" fmla="*/ 1471 w 10000"/>
              <a:gd name="connsiteY151" fmla="*/ 2409 h 10000"/>
              <a:gd name="connsiteX152" fmla="*/ 1395 w 10000"/>
              <a:gd name="connsiteY152" fmla="*/ 2447 h 10000"/>
              <a:gd name="connsiteX153" fmla="*/ 1340 w 10000"/>
              <a:gd name="connsiteY153" fmla="*/ 2470 h 10000"/>
              <a:gd name="connsiteX154" fmla="*/ 1312 w 10000"/>
              <a:gd name="connsiteY154" fmla="*/ 2485 h 10000"/>
              <a:gd name="connsiteX155" fmla="*/ 1291 w 10000"/>
              <a:gd name="connsiteY15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56 w 10000"/>
              <a:gd name="connsiteY18" fmla="*/ 8182 h 10000"/>
              <a:gd name="connsiteX19" fmla="*/ 2744 w 10000"/>
              <a:gd name="connsiteY19" fmla="*/ 9786 h 10000"/>
              <a:gd name="connsiteX20" fmla="*/ 3253 w 10000"/>
              <a:gd name="connsiteY20" fmla="*/ 9462 h 10000"/>
              <a:gd name="connsiteX21" fmla="*/ 3363 w 10000"/>
              <a:gd name="connsiteY21" fmla="*/ 9598 h 10000"/>
              <a:gd name="connsiteX22" fmla="*/ 3481 w 10000"/>
              <a:gd name="connsiteY22" fmla="*/ 9712 h 10000"/>
              <a:gd name="connsiteX23" fmla="*/ 3591 w 10000"/>
              <a:gd name="connsiteY23" fmla="*/ 9795 h 10000"/>
              <a:gd name="connsiteX24" fmla="*/ 3702 w 10000"/>
              <a:gd name="connsiteY24" fmla="*/ 9864 h 10000"/>
              <a:gd name="connsiteX25" fmla="*/ 3805 w 10000"/>
              <a:gd name="connsiteY25" fmla="*/ 9909 h 10000"/>
              <a:gd name="connsiteX26" fmla="*/ 3916 w 10000"/>
              <a:gd name="connsiteY26" fmla="*/ 9939 h 10000"/>
              <a:gd name="connsiteX27" fmla="*/ 4019 w 10000"/>
              <a:gd name="connsiteY27" fmla="*/ 9970 h 10000"/>
              <a:gd name="connsiteX28" fmla="*/ 4130 w 10000"/>
              <a:gd name="connsiteY28" fmla="*/ 9977 h 10000"/>
              <a:gd name="connsiteX29" fmla="*/ 4254 w 10000"/>
              <a:gd name="connsiteY29" fmla="*/ 9992 h 10000"/>
              <a:gd name="connsiteX30" fmla="*/ 4330 w 10000"/>
              <a:gd name="connsiteY30" fmla="*/ 10000 h 10000"/>
              <a:gd name="connsiteX31" fmla="*/ 4434 w 10000"/>
              <a:gd name="connsiteY31" fmla="*/ 9992 h 10000"/>
              <a:gd name="connsiteX32" fmla="*/ 4572 w 10000"/>
              <a:gd name="connsiteY32" fmla="*/ 9985 h 10000"/>
              <a:gd name="connsiteX33" fmla="*/ 4731 w 10000"/>
              <a:gd name="connsiteY33" fmla="*/ 9977 h 10000"/>
              <a:gd name="connsiteX34" fmla="*/ 4903 w 10000"/>
              <a:gd name="connsiteY34" fmla="*/ 9962 h 10000"/>
              <a:gd name="connsiteX35" fmla="*/ 5097 w 10000"/>
              <a:gd name="connsiteY35" fmla="*/ 9932 h 10000"/>
              <a:gd name="connsiteX36" fmla="*/ 5297 w 10000"/>
              <a:gd name="connsiteY36" fmla="*/ 9917 h 10000"/>
              <a:gd name="connsiteX37" fmla="*/ 5490 w 10000"/>
              <a:gd name="connsiteY37" fmla="*/ 9886 h 10000"/>
              <a:gd name="connsiteX38" fmla="*/ 5691 w 10000"/>
              <a:gd name="connsiteY38" fmla="*/ 9864 h 10000"/>
              <a:gd name="connsiteX39" fmla="*/ 5891 w 10000"/>
              <a:gd name="connsiteY39" fmla="*/ 9841 h 10000"/>
              <a:gd name="connsiteX40" fmla="*/ 6070 w 10000"/>
              <a:gd name="connsiteY40" fmla="*/ 9811 h 10000"/>
              <a:gd name="connsiteX41" fmla="*/ 6236 w 10000"/>
              <a:gd name="connsiteY41" fmla="*/ 9795 h 10000"/>
              <a:gd name="connsiteX42" fmla="*/ 6374 w 10000"/>
              <a:gd name="connsiteY42" fmla="*/ 9765 h 10000"/>
              <a:gd name="connsiteX43" fmla="*/ 6499 w 10000"/>
              <a:gd name="connsiteY43" fmla="*/ 9750 h 10000"/>
              <a:gd name="connsiteX44" fmla="*/ 6581 w 10000"/>
              <a:gd name="connsiteY44" fmla="*/ 9742 h 10000"/>
              <a:gd name="connsiteX45" fmla="*/ 6637 w 10000"/>
              <a:gd name="connsiteY45" fmla="*/ 9735 h 10000"/>
              <a:gd name="connsiteX46" fmla="*/ 6692 w 10000"/>
              <a:gd name="connsiteY46" fmla="*/ 9727 h 10000"/>
              <a:gd name="connsiteX47" fmla="*/ 6789 w 10000"/>
              <a:gd name="connsiteY47" fmla="*/ 9689 h 10000"/>
              <a:gd name="connsiteX48" fmla="*/ 6920 w 10000"/>
              <a:gd name="connsiteY48" fmla="*/ 9644 h 10000"/>
              <a:gd name="connsiteX49" fmla="*/ 7079 w 10000"/>
              <a:gd name="connsiteY49" fmla="*/ 9583 h 10000"/>
              <a:gd name="connsiteX50" fmla="*/ 7258 w 10000"/>
              <a:gd name="connsiteY50" fmla="*/ 9515 h 10000"/>
              <a:gd name="connsiteX51" fmla="*/ 7465 w 10000"/>
              <a:gd name="connsiteY51" fmla="*/ 9447 h 10000"/>
              <a:gd name="connsiteX52" fmla="*/ 7673 w 10000"/>
              <a:gd name="connsiteY52" fmla="*/ 9356 h 10000"/>
              <a:gd name="connsiteX53" fmla="*/ 7894 w 10000"/>
              <a:gd name="connsiteY53" fmla="*/ 9273 h 10000"/>
              <a:gd name="connsiteX54" fmla="*/ 8108 w 10000"/>
              <a:gd name="connsiteY54" fmla="*/ 9189 h 10000"/>
              <a:gd name="connsiteX55" fmla="*/ 8322 w 10000"/>
              <a:gd name="connsiteY55" fmla="*/ 9106 h 10000"/>
              <a:gd name="connsiteX56" fmla="*/ 8522 w 10000"/>
              <a:gd name="connsiteY56" fmla="*/ 9015 h 10000"/>
              <a:gd name="connsiteX57" fmla="*/ 8709 w 10000"/>
              <a:gd name="connsiteY57" fmla="*/ 8939 h 10000"/>
              <a:gd name="connsiteX58" fmla="*/ 8867 w 10000"/>
              <a:gd name="connsiteY58" fmla="*/ 8879 h 10000"/>
              <a:gd name="connsiteX59" fmla="*/ 8999 w 10000"/>
              <a:gd name="connsiteY59" fmla="*/ 8818 h 10000"/>
              <a:gd name="connsiteX60" fmla="*/ 9095 w 10000"/>
              <a:gd name="connsiteY60" fmla="*/ 8773 h 10000"/>
              <a:gd name="connsiteX61" fmla="*/ 9151 w 10000"/>
              <a:gd name="connsiteY61" fmla="*/ 8735 h 10000"/>
              <a:gd name="connsiteX62" fmla="*/ 9240 w 10000"/>
              <a:gd name="connsiteY62" fmla="*/ 8674 h 10000"/>
              <a:gd name="connsiteX63" fmla="*/ 9351 w 10000"/>
              <a:gd name="connsiteY63" fmla="*/ 8583 h 10000"/>
              <a:gd name="connsiteX64" fmla="*/ 9475 w 10000"/>
              <a:gd name="connsiteY64" fmla="*/ 8470 h 10000"/>
              <a:gd name="connsiteX65" fmla="*/ 9606 w 10000"/>
              <a:gd name="connsiteY65" fmla="*/ 8356 h 10000"/>
              <a:gd name="connsiteX66" fmla="*/ 9724 w 10000"/>
              <a:gd name="connsiteY66" fmla="*/ 8250 h 10000"/>
              <a:gd name="connsiteX67" fmla="*/ 9827 w 10000"/>
              <a:gd name="connsiteY67" fmla="*/ 8152 h 10000"/>
              <a:gd name="connsiteX68" fmla="*/ 9896 w 10000"/>
              <a:gd name="connsiteY68" fmla="*/ 8091 h 10000"/>
              <a:gd name="connsiteX69" fmla="*/ 9924 w 10000"/>
              <a:gd name="connsiteY69" fmla="*/ 8068 h 10000"/>
              <a:gd name="connsiteX70" fmla="*/ 10000 w 10000"/>
              <a:gd name="connsiteY70" fmla="*/ 7045 h 10000"/>
              <a:gd name="connsiteX71" fmla="*/ 9979 w 10000"/>
              <a:gd name="connsiteY71" fmla="*/ 6424 h 10000"/>
              <a:gd name="connsiteX72" fmla="*/ 9917 w 10000"/>
              <a:gd name="connsiteY72" fmla="*/ 5053 h 10000"/>
              <a:gd name="connsiteX73" fmla="*/ 9855 w 10000"/>
              <a:gd name="connsiteY73" fmla="*/ 3652 h 10000"/>
              <a:gd name="connsiteX74" fmla="*/ 9814 w 10000"/>
              <a:gd name="connsiteY74" fmla="*/ 2939 h 10000"/>
              <a:gd name="connsiteX75" fmla="*/ 9793 w 10000"/>
              <a:gd name="connsiteY75" fmla="*/ 2818 h 10000"/>
              <a:gd name="connsiteX76" fmla="*/ 9765 w 10000"/>
              <a:gd name="connsiteY76" fmla="*/ 2606 h 10000"/>
              <a:gd name="connsiteX77" fmla="*/ 9717 w 10000"/>
              <a:gd name="connsiteY77" fmla="*/ 2341 h 10000"/>
              <a:gd name="connsiteX78" fmla="*/ 9662 w 10000"/>
              <a:gd name="connsiteY78" fmla="*/ 2030 h 10000"/>
              <a:gd name="connsiteX79" fmla="*/ 9606 w 10000"/>
              <a:gd name="connsiteY79" fmla="*/ 1720 h 10000"/>
              <a:gd name="connsiteX80" fmla="*/ 9558 w 10000"/>
              <a:gd name="connsiteY80" fmla="*/ 1447 h 10000"/>
              <a:gd name="connsiteX81" fmla="*/ 9517 w 10000"/>
              <a:gd name="connsiteY81" fmla="*/ 1227 h 10000"/>
              <a:gd name="connsiteX82" fmla="*/ 9503 w 10000"/>
              <a:gd name="connsiteY82" fmla="*/ 1098 h 10000"/>
              <a:gd name="connsiteX83" fmla="*/ 9489 w 10000"/>
              <a:gd name="connsiteY83" fmla="*/ 1015 h 10000"/>
              <a:gd name="connsiteX84" fmla="*/ 9454 w 10000"/>
              <a:gd name="connsiteY84" fmla="*/ 909 h 10000"/>
              <a:gd name="connsiteX85" fmla="*/ 9406 w 10000"/>
              <a:gd name="connsiteY85" fmla="*/ 773 h 10000"/>
              <a:gd name="connsiteX86" fmla="*/ 9351 w 10000"/>
              <a:gd name="connsiteY86" fmla="*/ 652 h 10000"/>
              <a:gd name="connsiteX87" fmla="*/ 9282 w 10000"/>
              <a:gd name="connsiteY87" fmla="*/ 530 h 10000"/>
              <a:gd name="connsiteX88" fmla="*/ 9206 w 10000"/>
              <a:gd name="connsiteY88" fmla="*/ 417 h 10000"/>
              <a:gd name="connsiteX89" fmla="*/ 9130 w 10000"/>
              <a:gd name="connsiteY89" fmla="*/ 333 h 10000"/>
              <a:gd name="connsiteX90" fmla="*/ 9047 w 10000"/>
              <a:gd name="connsiteY90" fmla="*/ 273 h 10000"/>
              <a:gd name="connsiteX91" fmla="*/ 8999 w 10000"/>
              <a:gd name="connsiteY91" fmla="*/ 250 h 10000"/>
              <a:gd name="connsiteX92" fmla="*/ 8930 w 10000"/>
              <a:gd name="connsiteY92" fmla="*/ 227 h 10000"/>
              <a:gd name="connsiteX93" fmla="*/ 8847 w 10000"/>
              <a:gd name="connsiteY93" fmla="*/ 197 h 10000"/>
              <a:gd name="connsiteX94" fmla="*/ 8757 w 10000"/>
              <a:gd name="connsiteY94" fmla="*/ 182 h 10000"/>
              <a:gd name="connsiteX95" fmla="*/ 8653 w 10000"/>
              <a:gd name="connsiteY95" fmla="*/ 159 h 10000"/>
              <a:gd name="connsiteX96" fmla="*/ 8529 w 10000"/>
              <a:gd name="connsiteY96" fmla="*/ 129 h 10000"/>
              <a:gd name="connsiteX97" fmla="*/ 8412 w 10000"/>
              <a:gd name="connsiteY97" fmla="*/ 106 h 10000"/>
              <a:gd name="connsiteX98" fmla="*/ 8287 w 10000"/>
              <a:gd name="connsiteY98" fmla="*/ 83 h 10000"/>
              <a:gd name="connsiteX99" fmla="*/ 8149 w 10000"/>
              <a:gd name="connsiteY99" fmla="*/ 61 h 10000"/>
              <a:gd name="connsiteX100" fmla="*/ 8025 w 10000"/>
              <a:gd name="connsiteY100" fmla="*/ 45 h 10000"/>
              <a:gd name="connsiteX101" fmla="*/ 7901 w 10000"/>
              <a:gd name="connsiteY101" fmla="*/ 23 h 10000"/>
              <a:gd name="connsiteX102" fmla="*/ 7783 w 10000"/>
              <a:gd name="connsiteY102" fmla="*/ 15 h 10000"/>
              <a:gd name="connsiteX103" fmla="*/ 7673 w 10000"/>
              <a:gd name="connsiteY103" fmla="*/ 8 h 10000"/>
              <a:gd name="connsiteX104" fmla="*/ 7569 w 10000"/>
              <a:gd name="connsiteY104" fmla="*/ 0 h 10000"/>
              <a:gd name="connsiteX105" fmla="*/ 7472 w 10000"/>
              <a:gd name="connsiteY105" fmla="*/ 0 h 10000"/>
              <a:gd name="connsiteX106" fmla="*/ 7403 w 10000"/>
              <a:gd name="connsiteY106" fmla="*/ 8 h 10000"/>
              <a:gd name="connsiteX107" fmla="*/ 7320 w 10000"/>
              <a:gd name="connsiteY107" fmla="*/ 15 h 10000"/>
              <a:gd name="connsiteX108" fmla="*/ 7203 w 10000"/>
              <a:gd name="connsiteY108" fmla="*/ 45 h 10000"/>
              <a:gd name="connsiteX109" fmla="*/ 7065 w 10000"/>
              <a:gd name="connsiteY109" fmla="*/ 68 h 10000"/>
              <a:gd name="connsiteX110" fmla="*/ 6906 w 10000"/>
              <a:gd name="connsiteY110" fmla="*/ 106 h 10000"/>
              <a:gd name="connsiteX111" fmla="*/ 6733 w 10000"/>
              <a:gd name="connsiteY111" fmla="*/ 144 h 10000"/>
              <a:gd name="connsiteX112" fmla="*/ 6540 w 10000"/>
              <a:gd name="connsiteY112" fmla="*/ 189 h 10000"/>
              <a:gd name="connsiteX113" fmla="*/ 6354 w 10000"/>
              <a:gd name="connsiteY113" fmla="*/ 242 h 10000"/>
              <a:gd name="connsiteX114" fmla="*/ 6146 w 10000"/>
              <a:gd name="connsiteY114" fmla="*/ 295 h 10000"/>
              <a:gd name="connsiteX115" fmla="*/ 5946 w 10000"/>
              <a:gd name="connsiteY115" fmla="*/ 348 h 10000"/>
              <a:gd name="connsiteX116" fmla="*/ 5746 w 10000"/>
              <a:gd name="connsiteY116" fmla="*/ 402 h 10000"/>
              <a:gd name="connsiteX117" fmla="*/ 5559 w 10000"/>
              <a:gd name="connsiteY117" fmla="*/ 455 h 10000"/>
              <a:gd name="connsiteX118" fmla="*/ 5380 w 10000"/>
              <a:gd name="connsiteY118" fmla="*/ 500 h 10000"/>
              <a:gd name="connsiteX119" fmla="*/ 5214 w 10000"/>
              <a:gd name="connsiteY119" fmla="*/ 538 h 10000"/>
              <a:gd name="connsiteX120" fmla="*/ 5069 w 10000"/>
              <a:gd name="connsiteY120" fmla="*/ 583 h 10000"/>
              <a:gd name="connsiteX121" fmla="*/ 4952 w 10000"/>
              <a:gd name="connsiteY121" fmla="*/ 621 h 10000"/>
              <a:gd name="connsiteX122" fmla="*/ 4862 w 10000"/>
              <a:gd name="connsiteY122" fmla="*/ 644 h 10000"/>
              <a:gd name="connsiteX123" fmla="*/ 4786 w 10000"/>
              <a:gd name="connsiteY123" fmla="*/ 674 h 10000"/>
              <a:gd name="connsiteX124" fmla="*/ 4696 w 10000"/>
              <a:gd name="connsiteY124" fmla="*/ 697 h 10000"/>
              <a:gd name="connsiteX125" fmla="*/ 4593 w 10000"/>
              <a:gd name="connsiteY125" fmla="*/ 735 h 10000"/>
              <a:gd name="connsiteX126" fmla="*/ 4489 w 10000"/>
              <a:gd name="connsiteY126" fmla="*/ 765 h 10000"/>
              <a:gd name="connsiteX127" fmla="*/ 4372 w 10000"/>
              <a:gd name="connsiteY127" fmla="*/ 803 h 10000"/>
              <a:gd name="connsiteX128" fmla="*/ 4254 w 10000"/>
              <a:gd name="connsiteY128" fmla="*/ 848 h 10000"/>
              <a:gd name="connsiteX129" fmla="*/ 4123 w 10000"/>
              <a:gd name="connsiteY129" fmla="*/ 886 h 10000"/>
              <a:gd name="connsiteX130" fmla="*/ 3999 w 10000"/>
              <a:gd name="connsiteY130" fmla="*/ 932 h 10000"/>
              <a:gd name="connsiteX131" fmla="*/ 3860 w 10000"/>
              <a:gd name="connsiteY131" fmla="*/ 985 h 10000"/>
              <a:gd name="connsiteX132" fmla="*/ 3729 w 10000"/>
              <a:gd name="connsiteY132" fmla="*/ 1030 h 10000"/>
              <a:gd name="connsiteX133" fmla="*/ 3591 w 10000"/>
              <a:gd name="connsiteY133" fmla="*/ 1091 h 10000"/>
              <a:gd name="connsiteX134" fmla="*/ 3460 w 10000"/>
              <a:gd name="connsiteY134" fmla="*/ 1144 h 10000"/>
              <a:gd name="connsiteX135" fmla="*/ 3329 w 10000"/>
              <a:gd name="connsiteY135" fmla="*/ 1205 h 10000"/>
              <a:gd name="connsiteX136" fmla="*/ 3198 w 10000"/>
              <a:gd name="connsiteY136" fmla="*/ 1265 h 10000"/>
              <a:gd name="connsiteX137" fmla="*/ 3073 w 10000"/>
              <a:gd name="connsiteY137" fmla="*/ 1326 h 10000"/>
              <a:gd name="connsiteX138" fmla="*/ 2956 w 10000"/>
              <a:gd name="connsiteY138" fmla="*/ 1394 h 10000"/>
              <a:gd name="connsiteX139" fmla="*/ 2742 w 10000"/>
              <a:gd name="connsiteY139" fmla="*/ 1515 h 10000"/>
              <a:gd name="connsiteX140" fmla="*/ 2541 w 10000"/>
              <a:gd name="connsiteY140" fmla="*/ 1644 h 10000"/>
              <a:gd name="connsiteX141" fmla="*/ 2376 w 10000"/>
              <a:gd name="connsiteY141" fmla="*/ 1742 h 10000"/>
              <a:gd name="connsiteX142" fmla="*/ 2217 w 10000"/>
              <a:gd name="connsiteY142" fmla="*/ 1848 h 10000"/>
              <a:gd name="connsiteX143" fmla="*/ 2079 w 10000"/>
              <a:gd name="connsiteY143" fmla="*/ 1939 h 10000"/>
              <a:gd name="connsiteX144" fmla="*/ 1968 w 10000"/>
              <a:gd name="connsiteY144" fmla="*/ 2023 h 10000"/>
              <a:gd name="connsiteX145" fmla="*/ 1865 w 10000"/>
              <a:gd name="connsiteY145" fmla="*/ 2106 h 10000"/>
              <a:gd name="connsiteX146" fmla="*/ 1789 w 10000"/>
              <a:gd name="connsiteY146" fmla="*/ 2182 h 10000"/>
              <a:gd name="connsiteX147" fmla="*/ 1706 w 10000"/>
              <a:gd name="connsiteY147" fmla="*/ 2250 h 10000"/>
              <a:gd name="connsiteX148" fmla="*/ 1630 w 10000"/>
              <a:gd name="connsiteY148" fmla="*/ 2311 h 10000"/>
              <a:gd name="connsiteX149" fmla="*/ 1547 w 10000"/>
              <a:gd name="connsiteY149" fmla="*/ 2364 h 10000"/>
              <a:gd name="connsiteX150" fmla="*/ 1471 w 10000"/>
              <a:gd name="connsiteY150" fmla="*/ 2409 h 10000"/>
              <a:gd name="connsiteX151" fmla="*/ 1395 w 10000"/>
              <a:gd name="connsiteY151" fmla="*/ 2447 h 10000"/>
              <a:gd name="connsiteX152" fmla="*/ 1340 w 10000"/>
              <a:gd name="connsiteY152" fmla="*/ 2470 h 10000"/>
              <a:gd name="connsiteX153" fmla="*/ 1312 w 10000"/>
              <a:gd name="connsiteY153" fmla="*/ 2485 h 10000"/>
              <a:gd name="connsiteX154" fmla="*/ 1291 w 10000"/>
              <a:gd name="connsiteY15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659 w 10000"/>
              <a:gd name="connsiteY17" fmla="*/ 7917 h 10000"/>
              <a:gd name="connsiteX18" fmla="*/ 2744 w 10000"/>
              <a:gd name="connsiteY18" fmla="*/ 9786 h 10000"/>
              <a:gd name="connsiteX19" fmla="*/ 3253 w 10000"/>
              <a:gd name="connsiteY19" fmla="*/ 9462 h 10000"/>
              <a:gd name="connsiteX20" fmla="*/ 3363 w 10000"/>
              <a:gd name="connsiteY20" fmla="*/ 9598 h 10000"/>
              <a:gd name="connsiteX21" fmla="*/ 3481 w 10000"/>
              <a:gd name="connsiteY21" fmla="*/ 9712 h 10000"/>
              <a:gd name="connsiteX22" fmla="*/ 3591 w 10000"/>
              <a:gd name="connsiteY22" fmla="*/ 9795 h 10000"/>
              <a:gd name="connsiteX23" fmla="*/ 3702 w 10000"/>
              <a:gd name="connsiteY23" fmla="*/ 9864 h 10000"/>
              <a:gd name="connsiteX24" fmla="*/ 3805 w 10000"/>
              <a:gd name="connsiteY24" fmla="*/ 9909 h 10000"/>
              <a:gd name="connsiteX25" fmla="*/ 3916 w 10000"/>
              <a:gd name="connsiteY25" fmla="*/ 9939 h 10000"/>
              <a:gd name="connsiteX26" fmla="*/ 4019 w 10000"/>
              <a:gd name="connsiteY26" fmla="*/ 9970 h 10000"/>
              <a:gd name="connsiteX27" fmla="*/ 4130 w 10000"/>
              <a:gd name="connsiteY27" fmla="*/ 9977 h 10000"/>
              <a:gd name="connsiteX28" fmla="*/ 4254 w 10000"/>
              <a:gd name="connsiteY28" fmla="*/ 9992 h 10000"/>
              <a:gd name="connsiteX29" fmla="*/ 4330 w 10000"/>
              <a:gd name="connsiteY29" fmla="*/ 10000 h 10000"/>
              <a:gd name="connsiteX30" fmla="*/ 4434 w 10000"/>
              <a:gd name="connsiteY30" fmla="*/ 9992 h 10000"/>
              <a:gd name="connsiteX31" fmla="*/ 4572 w 10000"/>
              <a:gd name="connsiteY31" fmla="*/ 9985 h 10000"/>
              <a:gd name="connsiteX32" fmla="*/ 4731 w 10000"/>
              <a:gd name="connsiteY32" fmla="*/ 9977 h 10000"/>
              <a:gd name="connsiteX33" fmla="*/ 4903 w 10000"/>
              <a:gd name="connsiteY33" fmla="*/ 9962 h 10000"/>
              <a:gd name="connsiteX34" fmla="*/ 5097 w 10000"/>
              <a:gd name="connsiteY34" fmla="*/ 9932 h 10000"/>
              <a:gd name="connsiteX35" fmla="*/ 5297 w 10000"/>
              <a:gd name="connsiteY35" fmla="*/ 9917 h 10000"/>
              <a:gd name="connsiteX36" fmla="*/ 5490 w 10000"/>
              <a:gd name="connsiteY36" fmla="*/ 9886 h 10000"/>
              <a:gd name="connsiteX37" fmla="*/ 5691 w 10000"/>
              <a:gd name="connsiteY37" fmla="*/ 9864 h 10000"/>
              <a:gd name="connsiteX38" fmla="*/ 5891 w 10000"/>
              <a:gd name="connsiteY38" fmla="*/ 9841 h 10000"/>
              <a:gd name="connsiteX39" fmla="*/ 6070 w 10000"/>
              <a:gd name="connsiteY39" fmla="*/ 9811 h 10000"/>
              <a:gd name="connsiteX40" fmla="*/ 6236 w 10000"/>
              <a:gd name="connsiteY40" fmla="*/ 9795 h 10000"/>
              <a:gd name="connsiteX41" fmla="*/ 6374 w 10000"/>
              <a:gd name="connsiteY41" fmla="*/ 9765 h 10000"/>
              <a:gd name="connsiteX42" fmla="*/ 6499 w 10000"/>
              <a:gd name="connsiteY42" fmla="*/ 9750 h 10000"/>
              <a:gd name="connsiteX43" fmla="*/ 6581 w 10000"/>
              <a:gd name="connsiteY43" fmla="*/ 9742 h 10000"/>
              <a:gd name="connsiteX44" fmla="*/ 6637 w 10000"/>
              <a:gd name="connsiteY44" fmla="*/ 9735 h 10000"/>
              <a:gd name="connsiteX45" fmla="*/ 6692 w 10000"/>
              <a:gd name="connsiteY45" fmla="*/ 9727 h 10000"/>
              <a:gd name="connsiteX46" fmla="*/ 6789 w 10000"/>
              <a:gd name="connsiteY46" fmla="*/ 9689 h 10000"/>
              <a:gd name="connsiteX47" fmla="*/ 6920 w 10000"/>
              <a:gd name="connsiteY47" fmla="*/ 9644 h 10000"/>
              <a:gd name="connsiteX48" fmla="*/ 7079 w 10000"/>
              <a:gd name="connsiteY48" fmla="*/ 9583 h 10000"/>
              <a:gd name="connsiteX49" fmla="*/ 7258 w 10000"/>
              <a:gd name="connsiteY49" fmla="*/ 9515 h 10000"/>
              <a:gd name="connsiteX50" fmla="*/ 7465 w 10000"/>
              <a:gd name="connsiteY50" fmla="*/ 9447 h 10000"/>
              <a:gd name="connsiteX51" fmla="*/ 7673 w 10000"/>
              <a:gd name="connsiteY51" fmla="*/ 9356 h 10000"/>
              <a:gd name="connsiteX52" fmla="*/ 7894 w 10000"/>
              <a:gd name="connsiteY52" fmla="*/ 9273 h 10000"/>
              <a:gd name="connsiteX53" fmla="*/ 8108 w 10000"/>
              <a:gd name="connsiteY53" fmla="*/ 9189 h 10000"/>
              <a:gd name="connsiteX54" fmla="*/ 8322 w 10000"/>
              <a:gd name="connsiteY54" fmla="*/ 9106 h 10000"/>
              <a:gd name="connsiteX55" fmla="*/ 8522 w 10000"/>
              <a:gd name="connsiteY55" fmla="*/ 9015 h 10000"/>
              <a:gd name="connsiteX56" fmla="*/ 8709 w 10000"/>
              <a:gd name="connsiteY56" fmla="*/ 8939 h 10000"/>
              <a:gd name="connsiteX57" fmla="*/ 8867 w 10000"/>
              <a:gd name="connsiteY57" fmla="*/ 8879 h 10000"/>
              <a:gd name="connsiteX58" fmla="*/ 8999 w 10000"/>
              <a:gd name="connsiteY58" fmla="*/ 8818 h 10000"/>
              <a:gd name="connsiteX59" fmla="*/ 9095 w 10000"/>
              <a:gd name="connsiteY59" fmla="*/ 8773 h 10000"/>
              <a:gd name="connsiteX60" fmla="*/ 9151 w 10000"/>
              <a:gd name="connsiteY60" fmla="*/ 8735 h 10000"/>
              <a:gd name="connsiteX61" fmla="*/ 9240 w 10000"/>
              <a:gd name="connsiteY61" fmla="*/ 8674 h 10000"/>
              <a:gd name="connsiteX62" fmla="*/ 9351 w 10000"/>
              <a:gd name="connsiteY62" fmla="*/ 8583 h 10000"/>
              <a:gd name="connsiteX63" fmla="*/ 9475 w 10000"/>
              <a:gd name="connsiteY63" fmla="*/ 8470 h 10000"/>
              <a:gd name="connsiteX64" fmla="*/ 9606 w 10000"/>
              <a:gd name="connsiteY64" fmla="*/ 8356 h 10000"/>
              <a:gd name="connsiteX65" fmla="*/ 9724 w 10000"/>
              <a:gd name="connsiteY65" fmla="*/ 8250 h 10000"/>
              <a:gd name="connsiteX66" fmla="*/ 9827 w 10000"/>
              <a:gd name="connsiteY66" fmla="*/ 8152 h 10000"/>
              <a:gd name="connsiteX67" fmla="*/ 9896 w 10000"/>
              <a:gd name="connsiteY67" fmla="*/ 8091 h 10000"/>
              <a:gd name="connsiteX68" fmla="*/ 9924 w 10000"/>
              <a:gd name="connsiteY68" fmla="*/ 8068 h 10000"/>
              <a:gd name="connsiteX69" fmla="*/ 10000 w 10000"/>
              <a:gd name="connsiteY69" fmla="*/ 7045 h 10000"/>
              <a:gd name="connsiteX70" fmla="*/ 9979 w 10000"/>
              <a:gd name="connsiteY70" fmla="*/ 6424 h 10000"/>
              <a:gd name="connsiteX71" fmla="*/ 9917 w 10000"/>
              <a:gd name="connsiteY71" fmla="*/ 5053 h 10000"/>
              <a:gd name="connsiteX72" fmla="*/ 9855 w 10000"/>
              <a:gd name="connsiteY72" fmla="*/ 3652 h 10000"/>
              <a:gd name="connsiteX73" fmla="*/ 9814 w 10000"/>
              <a:gd name="connsiteY73" fmla="*/ 2939 h 10000"/>
              <a:gd name="connsiteX74" fmla="*/ 9793 w 10000"/>
              <a:gd name="connsiteY74" fmla="*/ 2818 h 10000"/>
              <a:gd name="connsiteX75" fmla="*/ 9765 w 10000"/>
              <a:gd name="connsiteY75" fmla="*/ 2606 h 10000"/>
              <a:gd name="connsiteX76" fmla="*/ 9717 w 10000"/>
              <a:gd name="connsiteY76" fmla="*/ 2341 h 10000"/>
              <a:gd name="connsiteX77" fmla="*/ 9662 w 10000"/>
              <a:gd name="connsiteY77" fmla="*/ 2030 h 10000"/>
              <a:gd name="connsiteX78" fmla="*/ 9606 w 10000"/>
              <a:gd name="connsiteY78" fmla="*/ 1720 h 10000"/>
              <a:gd name="connsiteX79" fmla="*/ 9558 w 10000"/>
              <a:gd name="connsiteY79" fmla="*/ 1447 h 10000"/>
              <a:gd name="connsiteX80" fmla="*/ 9517 w 10000"/>
              <a:gd name="connsiteY80" fmla="*/ 1227 h 10000"/>
              <a:gd name="connsiteX81" fmla="*/ 9503 w 10000"/>
              <a:gd name="connsiteY81" fmla="*/ 1098 h 10000"/>
              <a:gd name="connsiteX82" fmla="*/ 9489 w 10000"/>
              <a:gd name="connsiteY82" fmla="*/ 1015 h 10000"/>
              <a:gd name="connsiteX83" fmla="*/ 9454 w 10000"/>
              <a:gd name="connsiteY83" fmla="*/ 909 h 10000"/>
              <a:gd name="connsiteX84" fmla="*/ 9406 w 10000"/>
              <a:gd name="connsiteY84" fmla="*/ 773 h 10000"/>
              <a:gd name="connsiteX85" fmla="*/ 9351 w 10000"/>
              <a:gd name="connsiteY85" fmla="*/ 652 h 10000"/>
              <a:gd name="connsiteX86" fmla="*/ 9282 w 10000"/>
              <a:gd name="connsiteY86" fmla="*/ 530 h 10000"/>
              <a:gd name="connsiteX87" fmla="*/ 9206 w 10000"/>
              <a:gd name="connsiteY87" fmla="*/ 417 h 10000"/>
              <a:gd name="connsiteX88" fmla="*/ 9130 w 10000"/>
              <a:gd name="connsiteY88" fmla="*/ 333 h 10000"/>
              <a:gd name="connsiteX89" fmla="*/ 9047 w 10000"/>
              <a:gd name="connsiteY89" fmla="*/ 273 h 10000"/>
              <a:gd name="connsiteX90" fmla="*/ 8999 w 10000"/>
              <a:gd name="connsiteY90" fmla="*/ 250 h 10000"/>
              <a:gd name="connsiteX91" fmla="*/ 8930 w 10000"/>
              <a:gd name="connsiteY91" fmla="*/ 227 h 10000"/>
              <a:gd name="connsiteX92" fmla="*/ 8847 w 10000"/>
              <a:gd name="connsiteY92" fmla="*/ 197 h 10000"/>
              <a:gd name="connsiteX93" fmla="*/ 8757 w 10000"/>
              <a:gd name="connsiteY93" fmla="*/ 182 h 10000"/>
              <a:gd name="connsiteX94" fmla="*/ 8653 w 10000"/>
              <a:gd name="connsiteY94" fmla="*/ 159 h 10000"/>
              <a:gd name="connsiteX95" fmla="*/ 8529 w 10000"/>
              <a:gd name="connsiteY95" fmla="*/ 129 h 10000"/>
              <a:gd name="connsiteX96" fmla="*/ 8412 w 10000"/>
              <a:gd name="connsiteY96" fmla="*/ 106 h 10000"/>
              <a:gd name="connsiteX97" fmla="*/ 8287 w 10000"/>
              <a:gd name="connsiteY97" fmla="*/ 83 h 10000"/>
              <a:gd name="connsiteX98" fmla="*/ 8149 w 10000"/>
              <a:gd name="connsiteY98" fmla="*/ 61 h 10000"/>
              <a:gd name="connsiteX99" fmla="*/ 8025 w 10000"/>
              <a:gd name="connsiteY99" fmla="*/ 45 h 10000"/>
              <a:gd name="connsiteX100" fmla="*/ 7901 w 10000"/>
              <a:gd name="connsiteY100" fmla="*/ 23 h 10000"/>
              <a:gd name="connsiteX101" fmla="*/ 7783 w 10000"/>
              <a:gd name="connsiteY101" fmla="*/ 15 h 10000"/>
              <a:gd name="connsiteX102" fmla="*/ 7673 w 10000"/>
              <a:gd name="connsiteY102" fmla="*/ 8 h 10000"/>
              <a:gd name="connsiteX103" fmla="*/ 7569 w 10000"/>
              <a:gd name="connsiteY103" fmla="*/ 0 h 10000"/>
              <a:gd name="connsiteX104" fmla="*/ 7472 w 10000"/>
              <a:gd name="connsiteY104" fmla="*/ 0 h 10000"/>
              <a:gd name="connsiteX105" fmla="*/ 7403 w 10000"/>
              <a:gd name="connsiteY105" fmla="*/ 8 h 10000"/>
              <a:gd name="connsiteX106" fmla="*/ 7320 w 10000"/>
              <a:gd name="connsiteY106" fmla="*/ 15 h 10000"/>
              <a:gd name="connsiteX107" fmla="*/ 7203 w 10000"/>
              <a:gd name="connsiteY107" fmla="*/ 45 h 10000"/>
              <a:gd name="connsiteX108" fmla="*/ 7065 w 10000"/>
              <a:gd name="connsiteY108" fmla="*/ 68 h 10000"/>
              <a:gd name="connsiteX109" fmla="*/ 6906 w 10000"/>
              <a:gd name="connsiteY109" fmla="*/ 106 h 10000"/>
              <a:gd name="connsiteX110" fmla="*/ 6733 w 10000"/>
              <a:gd name="connsiteY110" fmla="*/ 144 h 10000"/>
              <a:gd name="connsiteX111" fmla="*/ 6540 w 10000"/>
              <a:gd name="connsiteY111" fmla="*/ 189 h 10000"/>
              <a:gd name="connsiteX112" fmla="*/ 6354 w 10000"/>
              <a:gd name="connsiteY112" fmla="*/ 242 h 10000"/>
              <a:gd name="connsiteX113" fmla="*/ 6146 w 10000"/>
              <a:gd name="connsiteY113" fmla="*/ 295 h 10000"/>
              <a:gd name="connsiteX114" fmla="*/ 5946 w 10000"/>
              <a:gd name="connsiteY114" fmla="*/ 348 h 10000"/>
              <a:gd name="connsiteX115" fmla="*/ 5746 w 10000"/>
              <a:gd name="connsiteY115" fmla="*/ 402 h 10000"/>
              <a:gd name="connsiteX116" fmla="*/ 5559 w 10000"/>
              <a:gd name="connsiteY116" fmla="*/ 455 h 10000"/>
              <a:gd name="connsiteX117" fmla="*/ 5380 w 10000"/>
              <a:gd name="connsiteY117" fmla="*/ 500 h 10000"/>
              <a:gd name="connsiteX118" fmla="*/ 5214 w 10000"/>
              <a:gd name="connsiteY118" fmla="*/ 538 h 10000"/>
              <a:gd name="connsiteX119" fmla="*/ 5069 w 10000"/>
              <a:gd name="connsiteY119" fmla="*/ 583 h 10000"/>
              <a:gd name="connsiteX120" fmla="*/ 4952 w 10000"/>
              <a:gd name="connsiteY120" fmla="*/ 621 h 10000"/>
              <a:gd name="connsiteX121" fmla="*/ 4862 w 10000"/>
              <a:gd name="connsiteY121" fmla="*/ 644 h 10000"/>
              <a:gd name="connsiteX122" fmla="*/ 4786 w 10000"/>
              <a:gd name="connsiteY122" fmla="*/ 674 h 10000"/>
              <a:gd name="connsiteX123" fmla="*/ 4696 w 10000"/>
              <a:gd name="connsiteY123" fmla="*/ 697 h 10000"/>
              <a:gd name="connsiteX124" fmla="*/ 4593 w 10000"/>
              <a:gd name="connsiteY124" fmla="*/ 735 h 10000"/>
              <a:gd name="connsiteX125" fmla="*/ 4489 w 10000"/>
              <a:gd name="connsiteY125" fmla="*/ 765 h 10000"/>
              <a:gd name="connsiteX126" fmla="*/ 4372 w 10000"/>
              <a:gd name="connsiteY126" fmla="*/ 803 h 10000"/>
              <a:gd name="connsiteX127" fmla="*/ 4254 w 10000"/>
              <a:gd name="connsiteY127" fmla="*/ 848 h 10000"/>
              <a:gd name="connsiteX128" fmla="*/ 4123 w 10000"/>
              <a:gd name="connsiteY128" fmla="*/ 886 h 10000"/>
              <a:gd name="connsiteX129" fmla="*/ 3999 w 10000"/>
              <a:gd name="connsiteY129" fmla="*/ 932 h 10000"/>
              <a:gd name="connsiteX130" fmla="*/ 3860 w 10000"/>
              <a:gd name="connsiteY130" fmla="*/ 985 h 10000"/>
              <a:gd name="connsiteX131" fmla="*/ 3729 w 10000"/>
              <a:gd name="connsiteY131" fmla="*/ 1030 h 10000"/>
              <a:gd name="connsiteX132" fmla="*/ 3591 w 10000"/>
              <a:gd name="connsiteY132" fmla="*/ 1091 h 10000"/>
              <a:gd name="connsiteX133" fmla="*/ 3460 w 10000"/>
              <a:gd name="connsiteY133" fmla="*/ 1144 h 10000"/>
              <a:gd name="connsiteX134" fmla="*/ 3329 w 10000"/>
              <a:gd name="connsiteY134" fmla="*/ 1205 h 10000"/>
              <a:gd name="connsiteX135" fmla="*/ 3198 w 10000"/>
              <a:gd name="connsiteY135" fmla="*/ 1265 h 10000"/>
              <a:gd name="connsiteX136" fmla="*/ 3073 w 10000"/>
              <a:gd name="connsiteY136" fmla="*/ 1326 h 10000"/>
              <a:gd name="connsiteX137" fmla="*/ 2956 w 10000"/>
              <a:gd name="connsiteY137" fmla="*/ 1394 h 10000"/>
              <a:gd name="connsiteX138" fmla="*/ 2742 w 10000"/>
              <a:gd name="connsiteY138" fmla="*/ 1515 h 10000"/>
              <a:gd name="connsiteX139" fmla="*/ 2541 w 10000"/>
              <a:gd name="connsiteY139" fmla="*/ 1644 h 10000"/>
              <a:gd name="connsiteX140" fmla="*/ 2376 w 10000"/>
              <a:gd name="connsiteY140" fmla="*/ 1742 h 10000"/>
              <a:gd name="connsiteX141" fmla="*/ 2217 w 10000"/>
              <a:gd name="connsiteY141" fmla="*/ 1848 h 10000"/>
              <a:gd name="connsiteX142" fmla="*/ 2079 w 10000"/>
              <a:gd name="connsiteY142" fmla="*/ 1939 h 10000"/>
              <a:gd name="connsiteX143" fmla="*/ 1968 w 10000"/>
              <a:gd name="connsiteY143" fmla="*/ 2023 h 10000"/>
              <a:gd name="connsiteX144" fmla="*/ 1865 w 10000"/>
              <a:gd name="connsiteY144" fmla="*/ 2106 h 10000"/>
              <a:gd name="connsiteX145" fmla="*/ 1789 w 10000"/>
              <a:gd name="connsiteY145" fmla="*/ 2182 h 10000"/>
              <a:gd name="connsiteX146" fmla="*/ 1706 w 10000"/>
              <a:gd name="connsiteY146" fmla="*/ 2250 h 10000"/>
              <a:gd name="connsiteX147" fmla="*/ 1630 w 10000"/>
              <a:gd name="connsiteY147" fmla="*/ 2311 h 10000"/>
              <a:gd name="connsiteX148" fmla="*/ 1547 w 10000"/>
              <a:gd name="connsiteY148" fmla="*/ 2364 h 10000"/>
              <a:gd name="connsiteX149" fmla="*/ 1471 w 10000"/>
              <a:gd name="connsiteY149" fmla="*/ 2409 h 10000"/>
              <a:gd name="connsiteX150" fmla="*/ 1395 w 10000"/>
              <a:gd name="connsiteY150" fmla="*/ 2447 h 10000"/>
              <a:gd name="connsiteX151" fmla="*/ 1340 w 10000"/>
              <a:gd name="connsiteY151" fmla="*/ 2470 h 10000"/>
              <a:gd name="connsiteX152" fmla="*/ 1312 w 10000"/>
              <a:gd name="connsiteY152" fmla="*/ 2485 h 10000"/>
              <a:gd name="connsiteX153" fmla="*/ 1291 w 10000"/>
              <a:gd name="connsiteY15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598 w 10000"/>
              <a:gd name="connsiteY16" fmla="*/ 7532 h 10000"/>
              <a:gd name="connsiteX17" fmla="*/ 2744 w 10000"/>
              <a:gd name="connsiteY17" fmla="*/ 9786 h 10000"/>
              <a:gd name="connsiteX18" fmla="*/ 3253 w 10000"/>
              <a:gd name="connsiteY18" fmla="*/ 9462 h 10000"/>
              <a:gd name="connsiteX19" fmla="*/ 3363 w 10000"/>
              <a:gd name="connsiteY19" fmla="*/ 9598 h 10000"/>
              <a:gd name="connsiteX20" fmla="*/ 3481 w 10000"/>
              <a:gd name="connsiteY20" fmla="*/ 9712 h 10000"/>
              <a:gd name="connsiteX21" fmla="*/ 3591 w 10000"/>
              <a:gd name="connsiteY21" fmla="*/ 9795 h 10000"/>
              <a:gd name="connsiteX22" fmla="*/ 3702 w 10000"/>
              <a:gd name="connsiteY22" fmla="*/ 9864 h 10000"/>
              <a:gd name="connsiteX23" fmla="*/ 3805 w 10000"/>
              <a:gd name="connsiteY23" fmla="*/ 9909 h 10000"/>
              <a:gd name="connsiteX24" fmla="*/ 3916 w 10000"/>
              <a:gd name="connsiteY24" fmla="*/ 9939 h 10000"/>
              <a:gd name="connsiteX25" fmla="*/ 4019 w 10000"/>
              <a:gd name="connsiteY25" fmla="*/ 9970 h 10000"/>
              <a:gd name="connsiteX26" fmla="*/ 4130 w 10000"/>
              <a:gd name="connsiteY26" fmla="*/ 9977 h 10000"/>
              <a:gd name="connsiteX27" fmla="*/ 4254 w 10000"/>
              <a:gd name="connsiteY27" fmla="*/ 9992 h 10000"/>
              <a:gd name="connsiteX28" fmla="*/ 4330 w 10000"/>
              <a:gd name="connsiteY28" fmla="*/ 10000 h 10000"/>
              <a:gd name="connsiteX29" fmla="*/ 4434 w 10000"/>
              <a:gd name="connsiteY29" fmla="*/ 9992 h 10000"/>
              <a:gd name="connsiteX30" fmla="*/ 4572 w 10000"/>
              <a:gd name="connsiteY30" fmla="*/ 9985 h 10000"/>
              <a:gd name="connsiteX31" fmla="*/ 4731 w 10000"/>
              <a:gd name="connsiteY31" fmla="*/ 9977 h 10000"/>
              <a:gd name="connsiteX32" fmla="*/ 4903 w 10000"/>
              <a:gd name="connsiteY32" fmla="*/ 9962 h 10000"/>
              <a:gd name="connsiteX33" fmla="*/ 5097 w 10000"/>
              <a:gd name="connsiteY33" fmla="*/ 9932 h 10000"/>
              <a:gd name="connsiteX34" fmla="*/ 5297 w 10000"/>
              <a:gd name="connsiteY34" fmla="*/ 9917 h 10000"/>
              <a:gd name="connsiteX35" fmla="*/ 5490 w 10000"/>
              <a:gd name="connsiteY35" fmla="*/ 9886 h 10000"/>
              <a:gd name="connsiteX36" fmla="*/ 5691 w 10000"/>
              <a:gd name="connsiteY36" fmla="*/ 9864 h 10000"/>
              <a:gd name="connsiteX37" fmla="*/ 5891 w 10000"/>
              <a:gd name="connsiteY37" fmla="*/ 9841 h 10000"/>
              <a:gd name="connsiteX38" fmla="*/ 6070 w 10000"/>
              <a:gd name="connsiteY38" fmla="*/ 9811 h 10000"/>
              <a:gd name="connsiteX39" fmla="*/ 6236 w 10000"/>
              <a:gd name="connsiteY39" fmla="*/ 9795 h 10000"/>
              <a:gd name="connsiteX40" fmla="*/ 6374 w 10000"/>
              <a:gd name="connsiteY40" fmla="*/ 9765 h 10000"/>
              <a:gd name="connsiteX41" fmla="*/ 6499 w 10000"/>
              <a:gd name="connsiteY41" fmla="*/ 9750 h 10000"/>
              <a:gd name="connsiteX42" fmla="*/ 6581 w 10000"/>
              <a:gd name="connsiteY42" fmla="*/ 9742 h 10000"/>
              <a:gd name="connsiteX43" fmla="*/ 6637 w 10000"/>
              <a:gd name="connsiteY43" fmla="*/ 9735 h 10000"/>
              <a:gd name="connsiteX44" fmla="*/ 6692 w 10000"/>
              <a:gd name="connsiteY44" fmla="*/ 9727 h 10000"/>
              <a:gd name="connsiteX45" fmla="*/ 6789 w 10000"/>
              <a:gd name="connsiteY45" fmla="*/ 9689 h 10000"/>
              <a:gd name="connsiteX46" fmla="*/ 6920 w 10000"/>
              <a:gd name="connsiteY46" fmla="*/ 9644 h 10000"/>
              <a:gd name="connsiteX47" fmla="*/ 7079 w 10000"/>
              <a:gd name="connsiteY47" fmla="*/ 9583 h 10000"/>
              <a:gd name="connsiteX48" fmla="*/ 7258 w 10000"/>
              <a:gd name="connsiteY48" fmla="*/ 9515 h 10000"/>
              <a:gd name="connsiteX49" fmla="*/ 7465 w 10000"/>
              <a:gd name="connsiteY49" fmla="*/ 9447 h 10000"/>
              <a:gd name="connsiteX50" fmla="*/ 7673 w 10000"/>
              <a:gd name="connsiteY50" fmla="*/ 9356 h 10000"/>
              <a:gd name="connsiteX51" fmla="*/ 7894 w 10000"/>
              <a:gd name="connsiteY51" fmla="*/ 9273 h 10000"/>
              <a:gd name="connsiteX52" fmla="*/ 8108 w 10000"/>
              <a:gd name="connsiteY52" fmla="*/ 9189 h 10000"/>
              <a:gd name="connsiteX53" fmla="*/ 8322 w 10000"/>
              <a:gd name="connsiteY53" fmla="*/ 9106 h 10000"/>
              <a:gd name="connsiteX54" fmla="*/ 8522 w 10000"/>
              <a:gd name="connsiteY54" fmla="*/ 9015 h 10000"/>
              <a:gd name="connsiteX55" fmla="*/ 8709 w 10000"/>
              <a:gd name="connsiteY55" fmla="*/ 8939 h 10000"/>
              <a:gd name="connsiteX56" fmla="*/ 8867 w 10000"/>
              <a:gd name="connsiteY56" fmla="*/ 8879 h 10000"/>
              <a:gd name="connsiteX57" fmla="*/ 8999 w 10000"/>
              <a:gd name="connsiteY57" fmla="*/ 8818 h 10000"/>
              <a:gd name="connsiteX58" fmla="*/ 9095 w 10000"/>
              <a:gd name="connsiteY58" fmla="*/ 8773 h 10000"/>
              <a:gd name="connsiteX59" fmla="*/ 9151 w 10000"/>
              <a:gd name="connsiteY59" fmla="*/ 8735 h 10000"/>
              <a:gd name="connsiteX60" fmla="*/ 9240 w 10000"/>
              <a:gd name="connsiteY60" fmla="*/ 8674 h 10000"/>
              <a:gd name="connsiteX61" fmla="*/ 9351 w 10000"/>
              <a:gd name="connsiteY61" fmla="*/ 8583 h 10000"/>
              <a:gd name="connsiteX62" fmla="*/ 9475 w 10000"/>
              <a:gd name="connsiteY62" fmla="*/ 8470 h 10000"/>
              <a:gd name="connsiteX63" fmla="*/ 9606 w 10000"/>
              <a:gd name="connsiteY63" fmla="*/ 8356 h 10000"/>
              <a:gd name="connsiteX64" fmla="*/ 9724 w 10000"/>
              <a:gd name="connsiteY64" fmla="*/ 8250 h 10000"/>
              <a:gd name="connsiteX65" fmla="*/ 9827 w 10000"/>
              <a:gd name="connsiteY65" fmla="*/ 8152 h 10000"/>
              <a:gd name="connsiteX66" fmla="*/ 9896 w 10000"/>
              <a:gd name="connsiteY66" fmla="*/ 8091 h 10000"/>
              <a:gd name="connsiteX67" fmla="*/ 9924 w 10000"/>
              <a:gd name="connsiteY67" fmla="*/ 8068 h 10000"/>
              <a:gd name="connsiteX68" fmla="*/ 10000 w 10000"/>
              <a:gd name="connsiteY68" fmla="*/ 7045 h 10000"/>
              <a:gd name="connsiteX69" fmla="*/ 9979 w 10000"/>
              <a:gd name="connsiteY69" fmla="*/ 6424 h 10000"/>
              <a:gd name="connsiteX70" fmla="*/ 9917 w 10000"/>
              <a:gd name="connsiteY70" fmla="*/ 5053 h 10000"/>
              <a:gd name="connsiteX71" fmla="*/ 9855 w 10000"/>
              <a:gd name="connsiteY71" fmla="*/ 3652 h 10000"/>
              <a:gd name="connsiteX72" fmla="*/ 9814 w 10000"/>
              <a:gd name="connsiteY72" fmla="*/ 2939 h 10000"/>
              <a:gd name="connsiteX73" fmla="*/ 9793 w 10000"/>
              <a:gd name="connsiteY73" fmla="*/ 2818 h 10000"/>
              <a:gd name="connsiteX74" fmla="*/ 9765 w 10000"/>
              <a:gd name="connsiteY74" fmla="*/ 2606 h 10000"/>
              <a:gd name="connsiteX75" fmla="*/ 9717 w 10000"/>
              <a:gd name="connsiteY75" fmla="*/ 2341 h 10000"/>
              <a:gd name="connsiteX76" fmla="*/ 9662 w 10000"/>
              <a:gd name="connsiteY76" fmla="*/ 2030 h 10000"/>
              <a:gd name="connsiteX77" fmla="*/ 9606 w 10000"/>
              <a:gd name="connsiteY77" fmla="*/ 1720 h 10000"/>
              <a:gd name="connsiteX78" fmla="*/ 9558 w 10000"/>
              <a:gd name="connsiteY78" fmla="*/ 1447 h 10000"/>
              <a:gd name="connsiteX79" fmla="*/ 9517 w 10000"/>
              <a:gd name="connsiteY79" fmla="*/ 1227 h 10000"/>
              <a:gd name="connsiteX80" fmla="*/ 9503 w 10000"/>
              <a:gd name="connsiteY80" fmla="*/ 1098 h 10000"/>
              <a:gd name="connsiteX81" fmla="*/ 9489 w 10000"/>
              <a:gd name="connsiteY81" fmla="*/ 1015 h 10000"/>
              <a:gd name="connsiteX82" fmla="*/ 9454 w 10000"/>
              <a:gd name="connsiteY82" fmla="*/ 909 h 10000"/>
              <a:gd name="connsiteX83" fmla="*/ 9406 w 10000"/>
              <a:gd name="connsiteY83" fmla="*/ 773 h 10000"/>
              <a:gd name="connsiteX84" fmla="*/ 9351 w 10000"/>
              <a:gd name="connsiteY84" fmla="*/ 652 h 10000"/>
              <a:gd name="connsiteX85" fmla="*/ 9282 w 10000"/>
              <a:gd name="connsiteY85" fmla="*/ 530 h 10000"/>
              <a:gd name="connsiteX86" fmla="*/ 9206 w 10000"/>
              <a:gd name="connsiteY86" fmla="*/ 417 h 10000"/>
              <a:gd name="connsiteX87" fmla="*/ 9130 w 10000"/>
              <a:gd name="connsiteY87" fmla="*/ 333 h 10000"/>
              <a:gd name="connsiteX88" fmla="*/ 9047 w 10000"/>
              <a:gd name="connsiteY88" fmla="*/ 273 h 10000"/>
              <a:gd name="connsiteX89" fmla="*/ 8999 w 10000"/>
              <a:gd name="connsiteY89" fmla="*/ 250 h 10000"/>
              <a:gd name="connsiteX90" fmla="*/ 8930 w 10000"/>
              <a:gd name="connsiteY90" fmla="*/ 227 h 10000"/>
              <a:gd name="connsiteX91" fmla="*/ 8847 w 10000"/>
              <a:gd name="connsiteY91" fmla="*/ 197 h 10000"/>
              <a:gd name="connsiteX92" fmla="*/ 8757 w 10000"/>
              <a:gd name="connsiteY92" fmla="*/ 182 h 10000"/>
              <a:gd name="connsiteX93" fmla="*/ 8653 w 10000"/>
              <a:gd name="connsiteY93" fmla="*/ 159 h 10000"/>
              <a:gd name="connsiteX94" fmla="*/ 8529 w 10000"/>
              <a:gd name="connsiteY94" fmla="*/ 129 h 10000"/>
              <a:gd name="connsiteX95" fmla="*/ 8412 w 10000"/>
              <a:gd name="connsiteY95" fmla="*/ 106 h 10000"/>
              <a:gd name="connsiteX96" fmla="*/ 8287 w 10000"/>
              <a:gd name="connsiteY96" fmla="*/ 83 h 10000"/>
              <a:gd name="connsiteX97" fmla="*/ 8149 w 10000"/>
              <a:gd name="connsiteY97" fmla="*/ 61 h 10000"/>
              <a:gd name="connsiteX98" fmla="*/ 8025 w 10000"/>
              <a:gd name="connsiteY98" fmla="*/ 45 h 10000"/>
              <a:gd name="connsiteX99" fmla="*/ 7901 w 10000"/>
              <a:gd name="connsiteY99" fmla="*/ 23 h 10000"/>
              <a:gd name="connsiteX100" fmla="*/ 7783 w 10000"/>
              <a:gd name="connsiteY100" fmla="*/ 15 h 10000"/>
              <a:gd name="connsiteX101" fmla="*/ 7673 w 10000"/>
              <a:gd name="connsiteY101" fmla="*/ 8 h 10000"/>
              <a:gd name="connsiteX102" fmla="*/ 7569 w 10000"/>
              <a:gd name="connsiteY102" fmla="*/ 0 h 10000"/>
              <a:gd name="connsiteX103" fmla="*/ 7472 w 10000"/>
              <a:gd name="connsiteY103" fmla="*/ 0 h 10000"/>
              <a:gd name="connsiteX104" fmla="*/ 7403 w 10000"/>
              <a:gd name="connsiteY104" fmla="*/ 8 h 10000"/>
              <a:gd name="connsiteX105" fmla="*/ 7320 w 10000"/>
              <a:gd name="connsiteY105" fmla="*/ 15 h 10000"/>
              <a:gd name="connsiteX106" fmla="*/ 7203 w 10000"/>
              <a:gd name="connsiteY106" fmla="*/ 45 h 10000"/>
              <a:gd name="connsiteX107" fmla="*/ 7065 w 10000"/>
              <a:gd name="connsiteY107" fmla="*/ 68 h 10000"/>
              <a:gd name="connsiteX108" fmla="*/ 6906 w 10000"/>
              <a:gd name="connsiteY108" fmla="*/ 106 h 10000"/>
              <a:gd name="connsiteX109" fmla="*/ 6733 w 10000"/>
              <a:gd name="connsiteY109" fmla="*/ 144 h 10000"/>
              <a:gd name="connsiteX110" fmla="*/ 6540 w 10000"/>
              <a:gd name="connsiteY110" fmla="*/ 189 h 10000"/>
              <a:gd name="connsiteX111" fmla="*/ 6354 w 10000"/>
              <a:gd name="connsiteY111" fmla="*/ 242 h 10000"/>
              <a:gd name="connsiteX112" fmla="*/ 6146 w 10000"/>
              <a:gd name="connsiteY112" fmla="*/ 295 h 10000"/>
              <a:gd name="connsiteX113" fmla="*/ 5946 w 10000"/>
              <a:gd name="connsiteY113" fmla="*/ 348 h 10000"/>
              <a:gd name="connsiteX114" fmla="*/ 5746 w 10000"/>
              <a:gd name="connsiteY114" fmla="*/ 402 h 10000"/>
              <a:gd name="connsiteX115" fmla="*/ 5559 w 10000"/>
              <a:gd name="connsiteY115" fmla="*/ 455 h 10000"/>
              <a:gd name="connsiteX116" fmla="*/ 5380 w 10000"/>
              <a:gd name="connsiteY116" fmla="*/ 500 h 10000"/>
              <a:gd name="connsiteX117" fmla="*/ 5214 w 10000"/>
              <a:gd name="connsiteY117" fmla="*/ 538 h 10000"/>
              <a:gd name="connsiteX118" fmla="*/ 5069 w 10000"/>
              <a:gd name="connsiteY118" fmla="*/ 583 h 10000"/>
              <a:gd name="connsiteX119" fmla="*/ 4952 w 10000"/>
              <a:gd name="connsiteY119" fmla="*/ 621 h 10000"/>
              <a:gd name="connsiteX120" fmla="*/ 4862 w 10000"/>
              <a:gd name="connsiteY120" fmla="*/ 644 h 10000"/>
              <a:gd name="connsiteX121" fmla="*/ 4786 w 10000"/>
              <a:gd name="connsiteY121" fmla="*/ 674 h 10000"/>
              <a:gd name="connsiteX122" fmla="*/ 4696 w 10000"/>
              <a:gd name="connsiteY122" fmla="*/ 697 h 10000"/>
              <a:gd name="connsiteX123" fmla="*/ 4593 w 10000"/>
              <a:gd name="connsiteY123" fmla="*/ 735 h 10000"/>
              <a:gd name="connsiteX124" fmla="*/ 4489 w 10000"/>
              <a:gd name="connsiteY124" fmla="*/ 765 h 10000"/>
              <a:gd name="connsiteX125" fmla="*/ 4372 w 10000"/>
              <a:gd name="connsiteY125" fmla="*/ 803 h 10000"/>
              <a:gd name="connsiteX126" fmla="*/ 4254 w 10000"/>
              <a:gd name="connsiteY126" fmla="*/ 848 h 10000"/>
              <a:gd name="connsiteX127" fmla="*/ 4123 w 10000"/>
              <a:gd name="connsiteY127" fmla="*/ 886 h 10000"/>
              <a:gd name="connsiteX128" fmla="*/ 3999 w 10000"/>
              <a:gd name="connsiteY128" fmla="*/ 932 h 10000"/>
              <a:gd name="connsiteX129" fmla="*/ 3860 w 10000"/>
              <a:gd name="connsiteY129" fmla="*/ 985 h 10000"/>
              <a:gd name="connsiteX130" fmla="*/ 3729 w 10000"/>
              <a:gd name="connsiteY130" fmla="*/ 1030 h 10000"/>
              <a:gd name="connsiteX131" fmla="*/ 3591 w 10000"/>
              <a:gd name="connsiteY131" fmla="*/ 1091 h 10000"/>
              <a:gd name="connsiteX132" fmla="*/ 3460 w 10000"/>
              <a:gd name="connsiteY132" fmla="*/ 1144 h 10000"/>
              <a:gd name="connsiteX133" fmla="*/ 3329 w 10000"/>
              <a:gd name="connsiteY133" fmla="*/ 1205 h 10000"/>
              <a:gd name="connsiteX134" fmla="*/ 3198 w 10000"/>
              <a:gd name="connsiteY134" fmla="*/ 1265 h 10000"/>
              <a:gd name="connsiteX135" fmla="*/ 3073 w 10000"/>
              <a:gd name="connsiteY135" fmla="*/ 1326 h 10000"/>
              <a:gd name="connsiteX136" fmla="*/ 2956 w 10000"/>
              <a:gd name="connsiteY136" fmla="*/ 1394 h 10000"/>
              <a:gd name="connsiteX137" fmla="*/ 2742 w 10000"/>
              <a:gd name="connsiteY137" fmla="*/ 1515 h 10000"/>
              <a:gd name="connsiteX138" fmla="*/ 2541 w 10000"/>
              <a:gd name="connsiteY138" fmla="*/ 1644 h 10000"/>
              <a:gd name="connsiteX139" fmla="*/ 2376 w 10000"/>
              <a:gd name="connsiteY139" fmla="*/ 1742 h 10000"/>
              <a:gd name="connsiteX140" fmla="*/ 2217 w 10000"/>
              <a:gd name="connsiteY140" fmla="*/ 1848 h 10000"/>
              <a:gd name="connsiteX141" fmla="*/ 2079 w 10000"/>
              <a:gd name="connsiteY141" fmla="*/ 1939 h 10000"/>
              <a:gd name="connsiteX142" fmla="*/ 1968 w 10000"/>
              <a:gd name="connsiteY142" fmla="*/ 2023 h 10000"/>
              <a:gd name="connsiteX143" fmla="*/ 1865 w 10000"/>
              <a:gd name="connsiteY143" fmla="*/ 2106 h 10000"/>
              <a:gd name="connsiteX144" fmla="*/ 1789 w 10000"/>
              <a:gd name="connsiteY144" fmla="*/ 2182 h 10000"/>
              <a:gd name="connsiteX145" fmla="*/ 1706 w 10000"/>
              <a:gd name="connsiteY145" fmla="*/ 2250 h 10000"/>
              <a:gd name="connsiteX146" fmla="*/ 1630 w 10000"/>
              <a:gd name="connsiteY146" fmla="*/ 2311 h 10000"/>
              <a:gd name="connsiteX147" fmla="*/ 1547 w 10000"/>
              <a:gd name="connsiteY147" fmla="*/ 2364 h 10000"/>
              <a:gd name="connsiteX148" fmla="*/ 1471 w 10000"/>
              <a:gd name="connsiteY148" fmla="*/ 2409 h 10000"/>
              <a:gd name="connsiteX149" fmla="*/ 1395 w 10000"/>
              <a:gd name="connsiteY149" fmla="*/ 2447 h 10000"/>
              <a:gd name="connsiteX150" fmla="*/ 1340 w 10000"/>
              <a:gd name="connsiteY150" fmla="*/ 2470 h 10000"/>
              <a:gd name="connsiteX151" fmla="*/ 1312 w 10000"/>
              <a:gd name="connsiteY151" fmla="*/ 2485 h 10000"/>
              <a:gd name="connsiteX152" fmla="*/ 1291 w 10000"/>
              <a:gd name="connsiteY15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906 w 10000"/>
              <a:gd name="connsiteY15" fmla="*/ 5432 h 10000"/>
              <a:gd name="connsiteX16" fmla="*/ 2744 w 10000"/>
              <a:gd name="connsiteY16" fmla="*/ 9786 h 10000"/>
              <a:gd name="connsiteX17" fmla="*/ 3253 w 10000"/>
              <a:gd name="connsiteY17" fmla="*/ 9462 h 10000"/>
              <a:gd name="connsiteX18" fmla="*/ 3363 w 10000"/>
              <a:gd name="connsiteY18" fmla="*/ 9598 h 10000"/>
              <a:gd name="connsiteX19" fmla="*/ 3481 w 10000"/>
              <a:gd name="connsiteY19" fmla="*/ 9712 h 10000"/>
              <a:gd name="connsiteX20" fmla="*/ 3591 w 10000"/>
              <a:gd name="connsiteY20" fmla="*/ 9795 h 10000"/>
              <a:gd name="connsiteX21" fmla="*/ 3702 w 10000"/>
              <a:gd name="connsiteY21" fmla="*/ 9864 h 10000"/>
              <a:gd name="connsiteX22" fmla="*/ 3805 w 10000"/>
              <a:gd name="connsiteY22" fmla="*/ 9909 h 10000"/>
              <a:gd name="connsiteX23" fmla="*/ 3916 w 10000"/>
              <a:gd name="connsiteY23" fmla="*/ 9939 h 10000"/>
              <a:gd name="connsiteX24" fmla="*/ 4019 w 10000"/>
              <a:gd name="connsiteY24" fmla="*/ 9970 h 10000"/>
              <a:gd name="connsiteX25" fmla="*/ 4130 w 10000"/>
              <a:gd name="connsiteY25" fmla="*/ 9977 h 10000"/>
              <a:gd name="connsiteX26" fmla="*/ 4254 w 10000"/>
              <a:gd name="connsiteY26" fmla="*/ 9992 h 10000"/>
              <a:gd name="connsiteX27" fmla="*/ 4330 w 10000"/>
              <a:gd name="connsiteY27" fmla="*/ 10000 h 10000"/>
              <a:gd name="connsiteX28" fmla="*/ 4434 w 10000"/>
              <a:gd name="connsiteY28" fmla="*/ 9992 h 10000"/>
              <a:gd name="connsiteX29" fmla="*/ 4572 w 10000"/>
              <a:gd name="connsiteY29" fmla="*/ 9985 h 10000"/>
              <a:gd name="connsiteX30" fmla="*/ 4731 w 10000"/>
              <a:gd name="connsiteY30" fmla="*/ 9977 h 10000"/>
              <a:gd name="connsiteX31" fmla="*/ 4903 w 10000"/>
              <a:gd name="connsiteY31" fmla="*/ 9962 h 10000"/>
              <a:gd name="connsiteX32" fmla="*/ 5097 w 10000"/>
              <a:gd name="connsiteY32" fmla="*/ 9932 h 10000"/>
              <a:gd name="connsiteX33" fmla="*/ 5297 w 10000"/>
              <a:gd name="connsiteY33" fmla="*/ 9917 h 10000"/>
              <a:gd name="connsiteX34" fmla="*/ 5490 w 10000"/>
              <a:gd name="connsiteY34" fmla="*/ 9886 h 10000"/>
              <a:gd name="connsiteX35" fmla="*/ 5691 w 10000"/>
              <a:gd name="connsiteY35" fmla="*/ 9864 h 10000"/>
              <a:gd name="connsiteX36" fmla="*/ 5891 w 10000"/>
              <a:gd name="connsiteY36" fmla="*/ 9841 h 10000"/>
              <a:gd name="connsiteX37" fmla="*/ 6070 w 10000"/>
              <a:gd name="connsiteY37" fmla="*/ 9811 h 10000"/>
              <a:gd name="connsiteX38" fmla="*/ 6236 w 10000"/>
              <a:gd name="connsiteY38" fmla="*/ 9795 h 10000"/>
              <a:gd name="connsiteX39" fmla="*/ 6374 w 10000"/>
              <a:gd name="connsiteY39" fmla="*/ 9765 h 10000"/>
              <a:gd name="connsiteX40" fmla="*/ 6499 w 10000"/>
              <a:gd name="connsiteY40" fmla="*/ 9750 h 10000"/>
              <a:gd name="connsiteX41" fmla="*/ 6581 w 10000"/>
              <a:gd name="connsiteY41" fmla="*/ 9742 h 10000"/>
              <a:gd name="connsiteX42" fmla="*/ 6637 w 10000"/>
              <a:gd name="connsiteY42" fmla="*/ 9735 h 10000"/>
              <a:gd name="connsiteX43" fmla="*/ 6692 w 10000"/>
              <a:gd name="connsiteY43" fmla="*/ 9727 h 10000"/>
              <a:gd name="connsiteX44" fmla="*/ 6789 w 10000"/>
              <a:gd name="connsiteY44" fmla="*/ 9689 h 10000"/>
              <a:gd name="connsiteX45" fmla="*/ 6920 w 10000"/>
              <a:gd name="connsiteY45" fmla="*/ 9644 h 10000"/>
              <a:gd name="connsiteX46" fmla="*/ 7079 w 10000"/>
              <a:gd name="connsiteY46" fmla="*/ 9583 h 10000"/>
              <a:gd name="connsiteX47" fmla="*/ 7258 w 10000"/>
              <a:gd name="connsiteY47" fmla="*/ 9515 h 10000"/>
              <a:gd name="connsiteX48" fmla="*/ 7465 w 10000"/>
              <a:gd name="connsiteY48" fmla="*/ 9447 h 10000"/>
              <a:gd name="connsiteX49" fmla="*/ 7673 w 10000"/>
              <a:gd name="connsiteY49" fmla="*/ 9356 h 10000"/>
              <a:gd name="connsiteX50" fmla="*/ 7894 w 10000"/>
              <a:gd name="connsiteY50" fmla="*/ 9273 h 10000"/>
              <a:gd name="connsiteX51" fmla="*/ 8108 w 10000"/>
              <a:gd name="connsiteY51" fmla="*/ 9189 h 10000"/>
              <a:gd name="connsiteX52" fmla="*/ 8322 w 10000"/>
              <a:gd name="connsiteY52" fmla="*/ 9106 h 10000"/>
              <a:gd name="connsiteX53" fmla="*/ 8522 w 10000"/>
              <a:gd name="connsiteY53" fmla="*/ 9015 h 10000"/>
              <a:gd name="connsiteX54" fmla="*/ 8709 w 10000"/>
              <a:gd name="connsiteY54" fmla="*/ 8939 h 10000"/>
              <a:gd name="connsiteX55" fmla="*/ 8867 w 10000"/>
              <a:gd name="connsiteY55" fmla="*/ 8879 h 10000"/>
              <a:gd name="connsiteX56" fmla="*/ 8999 w 10000"/>
              <a:gd name="connsiteY56" fmla="*/ 8818 h 10000"/>
              <a:gd name="connsiteX57" fmla="*/ 9095 w 10000"/>
              <a:gd name="connsiteY57" fmla="*/ 8773 h 10000"/>
              <a:gd name="connsiteX58" fmla="*/ 9151 w 10000"/>
              <a:gd name="connsiteY58" fmla="*/ 8735 h 10000"/>
              <a:gd name="connsiteX59" fmla="*/ 9240 w 10000"/>
              <a:gd name="connsiteY59" fmla="*/ 8674 h 10000"/>
              <a:gd name="connsiteX60" fmla="*/ 9351 w 10000"/>
              <a:gd name="connsiteY60" fmla="*/ 8583 h 10000"/>
              <a:gd name="connsiteX61" fmla="*/ 9475 w 10000"/>
              <a:gd name="connsiteY61" fmla="*/ 8470 h 10000"/>
              <a:gd name="connsiteX62" fmla="*/ 9606 w 10000"/>
              <a:gd name="connsiteY62" fmla="*/ 8356 h 10000"/>
              <a:gd name="connsiteX63" fmla="*/ 9724 w 10000"/>
              <a:gd name="connsiteY63" fmla="*/ 8250 h 10000"/>
              <a:gd name="connsiteX64" fmla="*/ 9827 w 10000"/>
              <a:gd name="connsiteY64" fmla="*/ 8152 h 10000"/>
              <a:gd name="connsiteX65" fmla="*/ 9896 w 10000"/>
              <a:gd name="connsiteY65" fmla="*/ 8091 h 10000"/>
              <a:gd name="connsiteX66" fmla="*/ 9924 w 10000"/>
              <a:gd name="connsiteY66" fmla="*/ 8068 h 10000"/>
              <a:gd name="connsiteX67" fmla="*/ 10000 w 10000"/>
              <a:gd name="connsiteY67" fmla="*/ 7045 h 10000"/>
              <a:gd name="connsiteX68" fmla="*/ 9979 w 10000"/>
              <a:gd name="connsiteY68" fmla="*/ 6424 h 10000"/>
              <a:gd name="connsiteX69" fmla="*/ 9917 w 10000"/>
              <a:gd name="connsiteY69" fmla="*/ 5053 h 10000"/>
              <a:gd name="connsiteX70" fmla="*/ 9855 w 10000"/>
              <a:gd name="connsiteY70" fmla="*/ 3652 h 10000"/>
              <a:gd name="connsiteX71" fmla="*/ 9814 w 10000"/>
              <a:gd name="connsiteY71" fmla="*/ 2939 h 10000"/>
              <a:gd name="connsiteX72" fmla="*/ 9793 w 10000"/>
              <a:gd name="connsiteY72" fmla="*/ 2818 h 10000"/>
              <a:gd name="connsiteX73" fmla="*/ 9765 w 10000"/>
              <a:gd name="connsiteY73" fmla="*/ 2606 h 10000"/>
              <a:gd name="connsiteX74" fmla="*/ 9717 w 10000"/>
              <a:gd name="connsiteY74" fmla="*/ 2341 h 10000"/>
              <a:gd name="connsiteX75" fmla="*/ 9662 w 10000"/>
              <a:gd name="connsiteY75" fmla="*/ 2030 h 10000"/>
              <a:gd name="connsiteX76" fmla="*/ 9606 w 10000"/>
              <a:gd name="connsiteY76" fmla="*/ 1720 h 10000"/>
              <a:gd name="connsiteX77" fmla="*/ 9558 w 10000"/>
              <a:gd name="connsiteY77" fmla="*/ 1447 h 10000"/>
              <a:gd name="connsiteX78" fmla="*/ 9517 w 10000"/>
              <a:gd name="connsiteY78" fmla="*/ 1227 h 10000"/>
              <a:gd name="connsiteX79" fmla="*/ 9503 w 10000"/>
              <a:gd name="connsiteY79" fmla="*/ 1098 h 10000"/>
              <a:gd name="connsiteX80" fmla="*/ 9489 w 10000"/>
              <a:gd name="connsiteY80" fmla="*/ 1015 h 10000"/>
              <a:gd name="connsiteX81" fmla="*/ 9454 w 10000"/>
              <a:gd name="connsiteY81" fmla="*/ 909 h 10000"/>
              <a:gd name="connsiteX82" fmla="*/ 9406 w 10000"/>
              <a:gd name="connsiteY82" fmla="*/ 773 h 10000"/>
              <a:gd name="connsiteX83" fmla="*/ 9351 w 10000"/>
              <a:gd name="connsiteY83" fmla="*/ 652 h 10000"/>
              <a:gd name="connsiteX84" fmla="*/ 9282 w 10000"/>
              <a:gd name="connsiteY84" fmla="*/ 530 h 10000"/>
              <a:gd name="connsiteX85" fmla="*/ 9206 w 10000"/>
              <a:gd name="connsiteY85" fmla="*/ 417 h 10000"/>
              <a:gd name="connsiteX86" fmla="*/ 9130 w 10000"/>
              <a:gd name="connsiteY86" fmla="*/ 333 h 10000"/>
              <a:gd name="connsiteX87" fmla="*/ 9047 w 10000"/>
              <a:gd name="connsiteY87" fmla="*/ 273 h 10000"/>
              <a:gd name="connsiteX88" fmla="*/ 8999 w 10000"/>
              <a:gd name="connsiteY88" fmla="*/ 250 h 10000"/>
              <a:gd name="connsiteX89" fmla="*/ 8930 w 10000"/>
              <a:gd name="connsiteY89" fmla="*/ 227 h 10000"/>
              <a:gd name="connsiteX90" fmla="*/ 8847 w 10000"/>
              <a:gd name="connsiteY90" fmla="*/ 197 h 10000"/>
              <a:gd name="connsiteX91" fmla="*/ 8757 w 10000"/>
              <a:gd name="connsiteY91" fmla="*/ 182 h 10000"/>
              <a:gd name="connsiteX92" fmla="*/ 8653 w 10000"/>
              <a:gd name="connsiteY92" fmla="*/ 159 h 10000"/>
              <a:gd name="connsiteX93" fmla="*/ 8529 w 10000"/>
              <a:gd name="connsiteY93" fmla="*/ 129 h 10000"/>
              <a:gd name="connsiteX94" fmla="*/ 8412 w 10000"/>
              <a:gd name="connsiteY94" fmla="*/ 106 h 10000"/>
              <a:gd name="connsiteX95" fmla="*/ 8287 w 10000"/>
              <a:gd name="connsiteY95" fmla="*/ 83 h 10000"/>
              <a:gd name="connsiteX96" fmla="*/ 8149 w 10000"/>
              <a:gd name="connsiteY96" fmla="*/ 61 h 10000"/>
              <a:gd name="connsiteX97" fmla="*/ 8025 w 10000"/>
              <a:gd name="connsiteY97" fmla="*/ 45 h 10000"/>
              <a:gd name="connsiteX98" fmla="*/ 7901 w 10000"/>
              <a:gd name="connsiteY98" fmla="*/ 23 h 10000"/>
              <a:gd name="connsiteX99" fmla="*/ 7783 w 10000"/>
              <a:gd name="connsiteY99" fmla="*/ 15 h 10000"/>
              <a:gd name="connsiteX100" fmla="*/ 7673 w 10000"/>
              <a:gd name="connsiteY100" fmla="*/ 8 h 10000"/>
              <a:gd name="connsiteX101" fmla="*/ 7569 w 10000"/>
              <a:gd name="connsiteY101" fmla="*/ 0 h 10000"/>
              <a:gd name="connsiteX102" fmla="*/ 7472 w 10000"/>
              <a:gd name="connsiteY102" fmla="*/ 0 h 10000"/>
              <a:gd name="connsiteX103" fmla="*/ 7403 w 10000"/>
              <a:gd name="connsiteY103" fmla="*/ 8 h 10000"/>
              <a:gd name="connsiteX104" fmla="*/ 7320 w 10000"/>
              <a:gd name="connsiteY104" fmla="*/ 15 h 10000"/>
              <a:gd name="connsiteX105" fmla="*/ 7203 w 10000"/>
              <a:gd name="connsiteY105" fmla="*/ 45 h 10000"/>
              <a:gd name="connsiteX106" fmla="*/ 7065 w 10000"/>
              <a:gd name="connsiteY106" fmla="*/ 68 h 10000"/>
              <a:gd name="connsiteX107" fmla="*/ 6906 w 10000"/>
              <a:gd name="connsiteY107" fmla="*/ 106 h 10000"/>
              <a:gd name="connsiteX108" fmla="*/ 6733 w 10000"/>
              <a:gd name="connsiteY108" fmla="*/ 144 h 10000"/>
              <a:gd name="connsiteX109" fmla="*/ 6540 w 10000"/>
              <a:gd name="connsiteY109" fmla="*/ 189 h 10000"/>
              <a:gd name="connsiteX110" fmla="*/ 6354 w 10000"/>
              <a:gd name="connsiteY110" fmla="*/ 242 h 10000"/>
              <a:gd name="connsiteX111" fmla="*/ 6146 w 10000"/>
              <a:gd name="connsiteY111" fmla="*/ 295 h 10000"/>
              <a:gd name="connsiteX112" fmla="*/ 5946 w 10000"/>
              <a:gd name="connsiteY112" fmla="*/ 348 h 10000"/>
              <a:gd name="connsiteX113" fmla="*/ 5746 w 10000"/>
              <a:gd name="connsiteY113" fmla="*/ 402 h 10000"/>
              <a:gd name="connsiteX114" fmla="*/ 5559 w 10000"/>
              <a:gd name="connsiteY114" fmla="*/ 455 h 10000"/>
              <a:gd name="connsiteX115" fmla="*/ 5380 w 10000"/>
              <a:gd name="connsiteY115" fmla="*/ 500 h 10000"/>
              <a:gd name="connsiteX116" fmla="*/ 5214 w 10000"/>
              <a:gd name="connsiteY116" fmla="*/ 538 h 10000"/>
              <a:gd name="connsiteX117" fmla="*/ 5069 w 10000"/>
              <a:gd name="connsiteY117" fmla="*/ 583 h 10000"/>
              <a:gd name="connsiteX118" fmla="*/ 4952 w 10000"/>
              <a:gd name="connsiteY118" fmla="*/ 621 h 10000"/>
              <a:gd name="connsiteX119" fmla="*/ 4862 w 10000"/>
              <a:gd name="connsiteY119" fmla="*/ 644 h 10000"/>
              <a:gd name="connsiteX120" fmla="*/ 4786 w 10000"/>
              <a:gd name="connsiteY120" fmla="*/ 674 h 10000"/>
              <a:gd name="connsiteX121" fmla="*/ 4696 w 10000"/>
              <a:gd name="connsiteY121" fmla="*/ 697 h 10000"/>
              <a:gd name="connsiteX122" fmla="*/ 4593 w 10000"/>
              <a:gd name="connsiteY122" fmla="*/ 735 h 10000"/>
              <a:gd name="connsiteX123" fmla="*/ 4489 w 10000"/>
              <a:gd name="connsiteY123" fmla="*/ 765 h 10000"/>
              <a:gd name="connsiteX124" fmla="*/ 4372 w 10000"/>
              <a:gd name="connsiteY124" fmla="*/ 803 h 10000"/>
              <a:gd name="connsiteX125" fmla="*/ 4254 w 10000"/>
              <a:gd name="connsiteY125" fmla="*/ 848 h 10000"/>
              <a:gd name="connsiteX126" fmla="*/ 4123 w 10000"/>
              <a:gd name="connsiteY126" fmla="*/ 886 h 10000"/>
              <a:gd name="connsiteX127" fmla="*/ 3999 w 10000"/>
              <a:gd name="connsiteY127" fmla="*/ 932 h 10000"/>
              <a:gd name="connsiteX128" fmla="*/ 3860 w 10000"/>
              <a:gd name="connsiteY128" fmla="*/ 985 h 10000"/>
              <a:gd name="connsiteX129" fmla="*/ 3729 w 10000"/>
              <a:gd name="connsiteY129" fmla="*/ 1030 h 10000"/>
              <a:gd name="connsiteX130" fmla="*/ 3591 w 10000"/>
              <a:gd name="connsiteY130" fmla="*/ 1091 h 10000"/>
              <a:gd name="connsiteX131" fmla="*/ 3460 w 10000"/>
              <a:gd name="connsiteY131" fmla="*/ 1144 h 10000"/>
              <a:gd name="connsiteX132" fmla="*/ 3329 w 10000"/>
              <a:gd name="connsiteY132" fmla="*/ 1205 h 10000"/>
              <a:gd name="connsiteX133" fmla="*/ 3198 w 10000"/>
              <a:gd name="connsiteY133" fmla="*/ 1265 h 10000"/>
              <a:gd name="connsiteX134" fmla="*/ 3073 w 10000"/>
              <a:gd name="connsiteY134" fmla="*/ 1326 h 10000"/>
              <a:gd name="connsiteX135" fmla="*/ 2956 w 10000"/>
              <a:gd name="connsiteY135" fmla="*/ 1394 h 10000"/>
              <a:gd name="connsiteX136" fmla="*/ 2742 w 10000"/>
              <a:gd name="connsiteY136" fmla="*/ 1515 h 10000"/>
              <a:gd name="connsiteX137" fmla="*/ 2541 w 10000"/>
              <a:gd name="connsiteY137" fmla="*/ 1644 h 10000"/>
              <a:gd name="connsiteX138" fmla="*/ 2376 w 10000"/>
              <a:gd name="connsiteY138" fmla="*/ 1742 h 10000"/>
              <a:gd name="connsiteX139" fmla="*/ 2217 w 10000"/>
              <a:gd name="connsiteY139" fmla="*/ 1848 h 10000"/>
              <a:gd name="connsiteX140" fmla="*/ 2079 w 10000"/>
              <a:gd name="connsiteY140" fmla="*/ 1939 h 10000"/>
              <a:gd name="connsiteX141" fmla="*/ 1968 w 10000"/>
              <a:gd name="connsiteY141" fmla="*/ 2023 h 10000"/>
              <a:gd name="connsiteX142" fmla="*/ 1865 w 10000"/>
              <a:gd name="connsiteY142" fmla="*/ 2106 h 10000"/>
              <a:gd name="connsiteX143" fmla="*/ 1789 w 10000"/>
              <a:gd name="connsiteY143" fmla="*/ 2182 h 10000"/>
              <a:gd name="connsiteX144" fmla="*/ 1706 w 10000"/>
              <a:gd name="connsiteY144" fmla="*/ 2250 h 10000"/>
              <a:gd name="connsiteX145" fmla="*/ 1630 w 10000"/>
              <a:gd name="connsiteY145" fmla="*/ 2311 h 10000"/>
              <a:gd name="connsiteX146" fmla="*/ 1547 w 10000"/>
              <a:gd name="connsiteY146" fmla="*/ 2364 h 10000"/>
              <a:gd name="connsiteX147" fmla="*/ 1471 w 10000"/>
              <a:gd name="connsiteY147" fmla="*/ 2409 h 10000"/>
              <a:gd name="connsiteX148" fmla="*/ 1395 w 10000"/>
              <a:gd name="connsiteY148" fmla="*/ 2447 h 10000"/>
              <a:gd name="connsiteX149" fmla="*/ 1340 w 10000"/>
              <a:gd name="connsiteY149" fmla="*/ 2470 h 10000"/>
              <a:gd name="connsiteX150" fmla="*/ 1312 w 10000"/>
              <a:gd name="connsiteY150" fmla="*/ 2485 h 10000"/>
              <a:gd name="connsiteX151" fmla="*/ 1291 w 10000"/>
              <a:gd name="connsiteY15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602 w 10000"/>
              <a:gd name="connsiteY13" fmla="*/ 4409 h 10000"/>
              <a:gd name="connsiteX14" fmla="*/ 1727 w 10000"/>
              <a:gd name="connsiteY14" fmla="*/ 4833 h 10000"/>
              <a:gd name="connsiteX15" fmla="*/ 1812 w 10000"/>
              <a:gd name="connsiteY15" fmla="*/ 5567 h 10000"/>
              <a:gd name="connsiteX16" fmla="*/ 2744 w 10000"/>
              <a:gd name="connsiteY16" fmla="*/ 9786 h 10000"/>
              <a:gd name="connsiteX17" fmla="*/ 3253 w 10000"/>
              <a:gd name="connsiteY17" fmla="*/ 9462 h 10000"/>
              <a:gd name="connsiteX18" fmla="*/ 3363 w 10000"/>
              <a:gd name="connsiteY18" fmla="*/ 9598 h 10000"/>
              <a:gd name="connsiteX19" fmla="*/ 3481 w 10000"/>
              <a:gd name="connsiteY19" fmla="*/ 9712 h 10000"/>
              <a:gd name="connsiteX20" fmla="*/ 3591 w 10000"/>
              <a:gd name="connsiteY20" fmla="*/ 9795 h 10000"/>
              <a:gd name="connsiteX21" fmla="*/ 3702 w 10000"/>
              <a:gd name="connsiteY21" fmla="*/ 9864 h 10000"/>
              <a:gd name="connsiteX22" fmla="*/ 3805 w 10000"/>
              <a:gd name="connsiteY22" fmla="*/ 9909 h 10000"/>
              <a:gd name="connsiteX23" fmla="*/ 3916 w 10000"/>
              <a:gd name="connsiteY23" fmla="*/ 9939 h 10000"/>
              <a:gd name="connsiteX24" fmla="*/ 4019 w 10000"/>
              <a:gd name="connsiteY24" fmla="*/ 9970 h 10000"/>
              <a:gd name="connsiteX25" fmla="*/ 4130 w 10000"/>
              <a:gd name="connsiteY25" fmla="*/ 9977 h 10000"/>
              <a:gd name="connsiteX26" fmla="*/ 4254 w 10000"/>
              <a:gd name="connsiteY26" fmla="*/ 9992 h 10000"/>
              <a:gd name="connsiteX27" fmla="*/ 4330 w 10000"/>
              <a:gd name="connsiteY27" fmla="*/ 10000 h 10000"/>
              <a:gd name="connsiteX28" fmla="*/ 4434 w 10000"/>
              <a:gd name="connsiteY28" fmla="*/ 9992 h 10000"/>
              <a:gd name="connsiteX29" fmla="*/ 4572 w 10000"/>
              <a:gd name="connsiteY29" fmla="*/ 9985 h 10000"/>
              <a:gd name="connsiteX30" fmla="*/ 4731 w 10000"/>
              <a:gd name="connsiteY30" fmla="*/ 9977 h 10000"/>
              <a:gd name="connsiteX31" fmla="*/ 4903 w 10000"/>
              <a:gd name="connsiteY31" fmla="*/ 9962 h 10000"/>
              <a:gd name="connsiteX32" fmla="*/ 5097 w 10000"/>
              <a:gd name="connsiteY32" fmla="*/ 9932 h 10000"/>
              <a:gd name="connsiteX33" fmla="*/ 5297 w 10000"/>
              <a:gd name="connsiteY33" fmla="*/ 9917 h 10000"/>
              <a:gd name="connsiteX34" fmla="*/ 5490 w 10000"/>
              <a:gd name="connsiteY34" fmla="*/ 9886 h 10000"/>
              <a:gd name="connsiteX35" fmla="*/ 5691 w 10000"/>
              <a:gd name="connsiteY35" fmla="*/ 9864 h 10000"/>
              <a:gd name="connsiteX36" fmla="*/ 5891 w 10000"/>
              <a:gd name="connsiteY36" fmla="*/ 9841 h 10000"/>
              <a:gd name="connsiteX37" fmla="*/ 6070 w 10000"/>
              <a:gd name="connsiteY37" fmla="*/ 9811 h 10000"/>
              <a:gd name="connsiteX38" fmla="*/ 6236 w 10000"/>
              <a:gd name="connsiteY38" fmla="*/ 9795 h 10000"/>
              <a:gd name="connsiteX39" fmla="*/ 6374 w 10000"/>
              <a:gd name="connsiteY39" fmla="*/ 9765 h 10000"/>
              <a:gd name="connsiteX40" fmla="*/ 6499 w 10000"/>
              <a:gd name="connsiteY40" fmla="*/ 9750 h 10000"/>
              <a:gd name="connsiteX41" fmla="*/ 6581 w 10000"/>
              <a:gd name="connsiteY41" fmla="*/ 9742 h 10000"/>
              <a:gd name="connsiteX42" fmla="*/ 6637 w 10000"/>
              <a:gd name="connsiteY42" fmla="*/ 9735 h 10000"/>
              <a:gd name="connsiteX43" fmla="*/ 6692 w 10000"/>
              <a:gd name="connsiteY43" fmla="*/ 9727 h 10000"/>
              <a:gd name="connsiteX44" fmla="*/ 6789 w 10000"/>
              <a:gd name="connsiteY44" fmla="*/ 9689 h 10000"/>
              <a:gd name="connsiteX45" fmla="*/ 6920 w 10000"/>
              <a:gd name="connsiteY45" fmla="*/ 9644 h 10000"/>
              <a:gd name="connsiteX46" fmla="*/ 7079 w 10000"/>
              <a:gd name="connsiteY46" fmla="*/ 9583 h 10000"/>
              <a:gd name="connsiteX47" fmla="*/ 7258 w 10000"/>
              <a:gd name="connsiteY47" fmla="*/ 9515 h 10000"/>
              <a:gd name="connsiteX48" fmla="*/ 7465 w 10000"/>
              <a:gd name="connsiteY48" fmla="*/ 9447 h 10000"/>
              <a:gd name="connsiteX49" fmla="*/ 7673 w 10000"/>
              <a:gd name="connsiteY49" fmla="*/ 9356 h 10000"/>
              <a:gd name="connsiteX50" fmla="*/ 7894 w 10000"/>
              <a:gd name="connsiteY50" fmla="*/ 9273 h 10000"/>
              <a:gd name="connsiteX51" fmla="*/ 8108 w 10000"/>
              <a:gd name="connsiteY51" fmla="*/ 9189 h 10000"/>
              <a:gd name="connsiteX52" fmla="*/ 8322 w 10000"/>
              <a:gd name="connsiteY52" fmla="*/ 9106 h 10000"/>
              <a:gd name="connsiteX53" fmla="*/ 8522 w 10000"/>
              <a:gd name="connsiteY53" fmla="*/ 9015 h 10000"/>
              <a:gd name="connsiteX54" fmla="*/ 8709 w 10000"/>
              <a:gd name="connsiteY54" fmla="*/ 8939 h 10000"/>
              <a:gd name="connsiteX55" fmla="*/ 8867 w 10000"/>
              <a:gd name="connsiteY55" fmla="*/ 8879 h 10000"/>
              <a:gd name="connsiteX56" fmla="*/ 8999 w 10000"/>
              <a:gd name="connsiteY56" fmla="*/ 8818 h 10000"/>
              <a:gd name="connsiteX57" fmla="*/ 9095 w 10000"/>
              <a:gd name="connsiteY57" fmla="*/ 8773 h 10000"/>
              <a:gd name="connsiteX58" fmla="*/ 9151 w 10000"/>
              <a:gd name="connsiteY58" fmla="*/ 8735 h 10000"/>
              <a:gd name="connsiteX59" fmla="*/ 9240 w 10000"/>
              <a:gd name="connsiteY59" fmla="*/ 8674 h 10000"/>
              <a:gd name="connsiteX60" fmla="*/ 9351 w 10000"/>
              <a:gd name="connsiteY60" fmla="*/ 8583 h 10000"/>
              <a:gd name="connsiteX61" fmla="*/ 9475 w 10000"/>
              <a:gd name="connsiteY61" fmla="*/ 8470 h 10000"/>
              <a:gd name="connsiteX62" fmla="*/ 9606 w 10000"/>
              <a:gd name="connsiteY62" fmla="*/ 8356 h 10000"/>
              <a:gd name="connsiteX63" fmla="*/ 9724 w 10000"/>
              <a:gd name="connsiteY63" fmla="*/ 8250 h 10000"/>
              <a:gd name="connsiteX64" fmla="*/ 9827 w 10000"/>
              <a:gd name="connsiteY64" fmla="*/ 8152 h 10000"/>
              <a:gd name="connsiteX65" fmla="*/ 9896 w 10000"/>
              <a:gd name="connsiteY65" fmla="*/ 8091 h 10000"/>
              <a:gd name="connsiteX66" fmla="*/ 9924 w 10000"/>
              <a:gd name="connsiteY66" fmla="*/ 8068 h 10000"/>
              <a:gd name="connsiteX67" fmla="*/ 10000 w 10000"/>
              <a:gd name="connsiteY67" fmla="*/ 7045 h 10000"/>
              <a:gd name="connsiteX68" fmla="*/ 9979 w 10000"/>
              <a:gd name="connsiteY68" fmla="*/ 6424 h 10000"/>
              <a:gd name="connsiteX69" fmla="*/ 9917 w 10000"/>
              <a:gd name="connsiteY69" fmla="*/ 5053 h 10000"/>
              <a:gd name="connsiteX70" fmla="*/ 9855 w 10000"/>
              <a:gd name="connsiteY70" fmla="*/ 3652 h 10000"/>
              <a:gd name="connsiteX71" fmla="*/ 9814 w 10000"/>
              <a:gd name="connsiteY71" fmla="*/ 2939 h 10000"/>
              <a:gd name="connsiteX72" fmla="*/ 9793 w 10000"/>
              <a:gd name="connsiteY72" fmla="*/ 2818 h 10000"/>
              <a:gd name="connsiteX73" fmla="*/ 9765 w 10000"/>
              <a:gd name="connsiteY73" fmla="*/ 2606 h 10000"/>
              <a:gd name="connsiteX74" fmla="*/ 9717 w 10000"/>
              <a:gd name="connsiteY74" fmla="*/ 2341 h 10000"/>
              <a:gd name="connsiteX75" fmla="*/ 9662 w 10000"/>
              <a:gd name="connsiteY75" fmla="*/ 2030 h 10000"/>
              <a:gd name="connsiteX76" fmla="*/ 9606 w 10000"/>
              <a:gd name="connsiteY76" fmla="*/ 1720 h 10000"/>
              <a:gd name="connsiteX77" fmla="*/ 9558 w 10000"/>
              <a:gd name="connsiteY77" fmla="*/ 1447 h 10000"/>
              <a:gd name="connsiteX78" fmla="*/ 9517 w 10000"/>
              <a:gd name="connsiteY78" fmla="*/ 1227 h 10000"/>
              <a:gd name="connsiteX79" fmla="*/ 9503 w 10000"/>
              <a:gd name="connsiteY79" fmla="*/ 1098 h 10000"/>
              <a:gd name="connsiteX80" fmla="*/ 9489 w 10000"/>
              <a:gd name="connsiteY80" fmla="*/ 1015 h 10000"/>
              <a:gd name="connsiteX81" fmla="*/ 9454 w 10000"/>
              <a:gd name="connsiteY81" fmla="*/ 909 h 10000"/>
              <a:gd name="connsiteX82" fmla="*/ 9406 w 10000"/>
              <a:gd name="connsiteY82" fmla="*/ 773 h 10000"/>
              <a:gd name="connsiteX83" fmla="*/ 9351 w 10000"/>
              <a:gd name="connsiteY83" fmla="*/ 652 h 10000"/>
              <a:gd name="connsiteX84" fmla="*/ 9282 w 10000"/>
              <a:gd name="connsiteY84" fmla="*/ 530 h 10000"/>
              <a:gd name="connsiteX85" fmla="*/ 9206 w 10000"/>
              <a:gd name="connsiteY85" fmla="*/ 417 h 10000"/>
              <a:gd name="connsiteX86" fmla="*/ 9130 w 10000"/>
              <a:gd name="connsiteY86" fmla="*/ 333 h 10000"/>
              <a:gd name="connsiteX87" fmla="*/ 9047 w 10000"/>
              <a:gd name="connsiteY87" fmla="*/ 273 h 10000"/>
              <a:gd name="connsiteX88" fmla="*/ 8999 w 10000"/>
              <a:gd name="connsiteY88" fmla="*/ 250 h 10000"/>
              <a:gd name="connsiteX89" fmla="*/ 8930 w 10000"/>
              <a:gd name="connsiteY89" fmla="*/ 227 h 10000"/>
              <a:gd name="connsiteX90" fmla="*/ 8847 w 10000"/>
              <a:gd name="connsiteY90" fmla="*/ 197 h 10000"/>
              <a:gd name="connsiteX91" fmla="*/ 8757 w 10000"/>
              <a:gd name="connsiteY91" fmla="*/ 182 h 10000"/>
              <a:gd name="connsiteX92" fmla="*/ 8653 w 10000"/>
              <a:gd name="connsiteY92" fmla="*/ 159 h 10000"/>
              <a:gd name="connsiteX93" fmla="*/ 8529 w 10000"/>
              <a:gd name="connsiteY93" fmla="*/ 129 h 10000"/>
              <a:gd name="connsiteX94" fmla="*/ 8412 w 10000"/>
              <a:gd name="connsiteY94" fmla="*/ 106 h 10000"/>
              <a:gd name="connsiteX95" fmla="*/ 8287 w 10000"/>
              <a:gd name="connsiteY95" fmla="*/ 83 h 10000"/>
              <a:gd name="connsiteX96" fmla="*/ 8149 w 10000"/>
              <a:gd name="connsiteY96" fmla="*/ 61 h 10000"/>
              <a:gd name="connsiteX97" fmla="*/ 8025 w 10000"/>
              <a:gd name="connsiteY97" fmla="*/ 45 h 10000"/>
              <a:gd name="connsiteX98" fmla="*/ 7901 w 10000"/>
              <a:gd name="connsiteY98" fmla="*/ 23 h 10000"/>
              <a:gd name="connsiteX99" fmla="*/ 7783 w 10000"/>
              <a:gd name="connsiteY99" fmla="*/ 15 h 10000"/>
              <a:gd name="connsiteX100" fmla="*/ 7673 w 10000"/>
              <a:gd name="connsiteY100" fmla="*/ 8 h 10000"/>
              <a:gd name="connsiteX101" fmla="*/ 7569 w 10000"/>
              <a:gd name="connsiteY101" fmla="*/ 0 h 10000"/>
              <a:gd name="connsiteX102" fmla="*/ 7472 w 10000"/>
              <a:gd name="connsiteY102" fmla="*/ 0 h 10000"/>
              <a:gd name="connsiteX103" fmla="*/ 7403 w 10000"/>
              <a:gd name="connsiteY103" fmla="*/ 8 h 10000"/>
              <a:gd name="connsiteX104" fmla="*/ 7320 w 10000"/>
              <a:gd name="connsiteY104" fmla="*/ 15 h 10000"/>
              <a:gd name="connsiteX105" fmla="*/ 7203 w 10000"/>
              <a:gd name="connsiteY105" fmla="*/ 45 h 10000"/>
              <a:gd name="connsiteX106" fmla="*/ 7065 w 10000"/>
              <a:gd name="connsiteY106" fmla="*/ 68 h 10000"/>
              <a:gd name="connsiteX107" fmla="*/ 6906 w 10000"/>
              <a:gd name="connsiteY107" fmla="*/ 106 h 10000"/>
              <a:gd name="connsiteX108" fmla="*/ 6733 w 10000"/>
              <a:gd name="connsiteY108" fmla="*/ 144 h 10000"/>
              <a:gd name="connsiteX109" fmla="*/ 6540 w 10000"/>
              <a:gd name="connsiteY109" fmla="*/ 189 h 10000"/>
              <a:gd name="connsiteX110" fmla="*/ 6354 w 10000"/>
              <a:gd name="connsiteY110" fmla="*/ 242 h 10000"/>
              <a:gd name="connsiteX111" fmla="*/ 6146 w 10000"/>
              <a:gd name="connsiteY111" fmla="*/ 295 h 10000"/>
              <a:gd name="connsiteX112" fmla="*/ 5946 w 10000"/>
              <a:gd name="connsiteY112" fmla="*/ 348 h 10000"/>
              <a:gd name="connsiteX113" fmla="*/ 5746 w 10000"/>
              <a:gd name="connsiteY113" fmla="*/ 402 h 10000"/>
              <a:gd name="connsiteX114" fmla="*/ 5559 w 10000"/>
              <a:gd name="connsiteY114" fmla="*/ 455 h 10000"/>
              <a:gd name="connsiteX115" fmla="*/ 5380 w 10000"/>
              <a:gd name="connsiteY115" fmla="*/ 500 h 10000"/>
              <a:gd name="connsiteX116" fmla="*/ 5214 w 10000"/>
              <a:gd name="connsiteY116" fmla="*/ 538 h 10000"/>
              <a:gd name="connsiteX117" fmla="*/ 5069 w 10000"/>
              <a:gd name="connsiteY117" fmla="*/ 583 h 10000"/>
              <a:gd name="connsiteX118" fmla="*/ 4952 w 10000"/>
              <a:gd name="connsiteY118" fmla="*/ 621 h 10000"/>
              <a:gd name="connsiteX119" fmla="*/ 4862 w 10000"/>
              <a:gd name="connsiteY119" fmla="*/ 644 h 10000"/>
              <a:gd name="connsiteX120" fmla="*/ 4786 w 10000"/>
              <a:gd name="connsiteY120" fmla="*/ 674 h 10000"/>
              <a:gd name="connsiteX121" fmla="*/ 4696 w 10000"/>
              <a:gd name="connsiteY121" fmla="*/ 697 h 10000"/>
              <a:gd name="connsiteX122" fmla="*/ 4593 w 10000"/>
              <a:gd name="connsiteY122" fmla="*/ 735 h 10000"/>
              <a:gd name="connsiteX123" fmla="*/ 4489 w 10000"/>
              <a:gd name="connsiteY123" fmla="*/ 765 h 10000"/>
              <a:gd name="connsiteX124" fmla="*/ 4372 w 10000"/>
              <a:gd name="connsiteY124" fmla="*/ 803 h 10000"/>
              <a:gd name="connsiteX125" fmla="*/ 4254 w 10000"/>
              <a:gd name="connsiteY125" fmla="*/ 848 h 10000"/>
              <a:gd name="connsiteX126" fmla="*/ 4123 w 10000"/>
              <a:gd name="connsiteY126" fmla="*/ 886 h 10000"/>
              <a:gd name="connsiteX127" fmla="*/ 3999 w 10000"/>
              <a:gd name="connsiteY127" fmla="*/ 932 h 10000"/>
              <a:gd name="connsiteX128" fmla="*/ 3860 w 10000"/>
              <a:gd name="connsiteY128" fmla="*/ 985 h 10000"/>
              <a:gd name="connsiteX129" fmla="*/ 3729 w 10000"/>
              <a:gd name="connsiteY129" fmla="*/ 1030 h 10000"/>
              <a:gd name="connsiteX130" fmla="*/ 3591 w 10000"/>
              <a:gd name="connsiteY130" fmla="*/ 1091 h 10000"/>
              <a:gd name="connsiteX131" fmla="*/ 3460 w 10000"/>
              <a:gd name="connsiteY131" fmla="*/ 1144 h 10000"/>
              <a:gd name="connsiteX132" fmla="*/ 3329 w 10000"/>
              <a:gd name="connsiteY132" fmla="*/ 1205 h 10000"/>
              <a:gd name="connsiteX133" fmla="*/ 3198 w 10000"/>
              <a:gd name="connsiteY133" fmla="*/ 1265 h 10000"/>
              <a:gd name="connsiteX134" fmla="*/ 3073 w 10000"/>
              <a:gd name="connsiteY134" fmla="*/ 1326 h 10000"/>
              <a:gd name="connsiteX135" fmla="*/ 2956 w 10000"/>
              <a:gd name="connsiteY135" fmla="*/ 1394 h 10000"/>
              <a:gd name="connsiteX136" fmla="*/ 2742 w 10000"/>
              <a:gd name="connsiteY136" fmla="*/ 1515 h 10000"/>
              <a:gd name="connsiteX137" fmla="*/ 2541 w 10000"/>
              <a:gd name="connsiteY137" fmla="*/ 1644 h 10000"/>
              <a:gd name="connsiteX138" fmla="*/ 2376 w 10000"/>
              <a:gd name="connsiteY138" fmla="*/ 1742 h 10000"/>
              <a:gd name="connsiteX139" fmla="*/ 2217 w 10000"/>
              <a:gd name="connsiteY139" fmla="*/ 1848 h 10000"/>
              <a:gd name="connsiteX140" fmla="*/ 2079 w 10000"/>
              <a:gd name="connsiteY140" fmla="*/ 1939 h 10000"/>
              <a:gd name="connsiteX141" fmla="*/ 1968 w 10000"/>
              <a:gd name="connsiteY141" fmla="*/ 2023 h 10000"/>
              <a:gd name="connsiteX142" fmla="*/ 1865 w 10000"/>
              <a:gd name="connsiteY142" fmla="*/ 2106 h 10000"/>
              <a:gd name="connsiteX143" fmla="*/ 1789 w 10000"/>
              <a:gd name="connsiteY143" fmla="*/ 2182 h 10000"/>
              <a:gd name="connsiteX144" fmla="*/ 1706 w 10000"/>
              <a:gd name="connsiteY144" fmla="*/ 2250 h 10000"/>
              <a:gd name="connsiteX145" fmla="*/ 1630 w 10000"/>
              <a:gd name="connsiteY145" fmla="*/ 2311 h 10000"/>
              <a:gd name="connsiteX146" fmla="*/ 1547 w 10000"/>
              <a:gd name="connsiteY146" fmla="*/ 2364 h 10000"/>
              <a:gd name="connsiteX147" fmla="*/ 1471 w 10000"/>
              <a:gd name="connsiteY147" fmla="*/ 2409 h 10000"/>
              <a:gd name="connsiteX148" fmla="*/ 1395 w 10000"/>
              <a:gd name="connsiteY148" fmla="*/ 2447 h 10000"/>
              <a:gd name="connsiteX149" fmla="*/ 1340 w 10000"/>
              <a:gd name="connsiteY149" fmla="*/ 2470 h 10000"/>
              <a:gd name="connsiteX150" fmla="*/ 1312 w 10000"/>
              <a:gd name="connsiteY150" fmla="*/ 2485 h 10000"/>
              <a:gd name="connsiteX151" fmla="*/ 1291 w 10000"/>
              <a:gd name="connsiteY15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547 w 10000"/>
              <a:gd name="connsiteY12" fmla="*/ 4227 h 10000"/>
              <a:gd name="connsiteX13" fmla="*/ 1727 w 10000"/>
              <a:gd name="connsiteY13" fmla="*/ 4833 h 10000"/>
              <a:gd name="connsiteX14" fmla="*/ 1812 w 10000"/>
              <a:gd name="connsiteY14" fmla="*/ 5567 h 10000"/>
              <a:gd name="connsiteX15" fmla="*/ 2744 w 10000"/>
              <a:gd name="connsiteY15" fmla="*/ 9786 h 10000"/>
              <a:gd name="connsiteX16" fmla="*/ 3253 w 10000"/>
              <a:gd name="connsiteY16" fmla="*/ 9462 h 10000"/>
              <a:gd name="connsiteX17" fmla="*/ 3363 w 10000"/>
              <a:gd name="connsiteY17" fmla="*/ 9598 h 10000"/>
              <a:gd name="connsiteX18" fmla="*/ 3481 w 10000"/>
              <a:gd name="connsiteY18" fmla="*/ 9712 h 10000"/>
              <a:gd name="connsiteX19" fmla="*/ 3591 w 10000"/>
              <a:gd name="connsiteY19" fmla="*/ 9795 h 10000"/>
              <a:gd name="connsiteX20" fmla="*/ 3702 w 10000"/>
              <a:gd name="connsiteY20" fmla="*/ 9864 h 10000"/>
              <a:gd name="connsiteX21" fmla="*/ 3805 w 10000"/>
              <a:gd name="connsiteY21" fmla="*/ 9909 h 10000"/>
              <a:gd name="connsiteX22" fmla="*/ 3916 w 10000"/>
              <a:gd name="connsiteY22" fmla="*/ 9939 h 10000"/>
              <a:gd name="connsiteX23" fmla="*/ 4019 w 10000"/>
              <a:gd name="connsiteY23" fmla="*/ 9970 h 10000"/>
              <a:gd name="connsiteX24" fmla="*/ 4130 w 10000"/>
              <a:gd name="connsiteY24" fmla="*/ 9977 h 10000"/>
              <a:gd name="connsiteX25" fmla="*/ 4254 w 10000"/>
              <a:gd name="connsiteY25" fmla="*/ 9992 h 10000"/>
              <a:gd name="connsiteX26" fmla="*/ 4330 w 10000"/>
              <a:gd name="connsiteY26" fmla="*/ 10000 h 10000"/>
              <a:gd name="connsiteX27" fmla="*/ 4434 w 10000"/>
              <a:gd name="connsiteY27" fmla="*/ 9992 h 10000"/>
              <a:gd name="connsiteX28" fmla="*/ 4572 w 10000"/>
              <a:gd name="connsiteY28" fmla="*/ 9985 h 10000"/>
              <a:gd name="connsiteX29" fmla="*/ 4731 w 10000"/>
              <a:gd name="connsiteY29" fmla="*/ 9977 h 10000"/>
              <a:gd name="connsiteX30" fmla="*/ 4903 w 10000"/>
              <a:gd name="connsiteY30" fmla="*/ 9962 h 10000"/>
              <a:gd name="connsiteX31" fmla="*/ 5097 w 10000"/>
              <a:gd name="connsiteY31" fmla="*/ 9932 h 10000"/>
              <a:gd name="connsiteX32" fmla="*/ 5297 w 10000"/>
              <a:gd name="connsiteY32" fmla="*/ 9917 h 10000"/>
              <a:gd name="connsiteX33" fmla="*/ 5490 w 10000"/>
              <a:gd name="connsiteY33" fmla="*/ 9886 h 10000"/>
              <a:gd name="connsiteX34" fmla="*/ 5691 w 10000"/>
              <a:gd name="connsiteY34" fmla="*/ 9864 h 10000"/>
              <a:gd name="connsiteX35" fmla="*/ 5891 w 10000"/>
              <a:gd name="connsiteY35" fmla="*/ 9841 h 10000"/>
              <a:gd name="connsiteX36" fmla="*/ 6070 w 10000"/>
              <a:gd name="connsiteY36" fmla="*/ 9811 h 10000"/>
              <a:gd name="connsiteX37" fmla="*/ 6236 w 10000"/>
              <a:gd name="connsiteY37" fmla="*/ 9795 h 10000"/>
              <a:gd name="connsiteX38" fmla="*/ 6374 w 10000"/>
              <a:gd name="connsiteY38" fmla="*/ 9765 h 10000"/>
              <a:gd name="connsiteX39" fmla="*/ 6499 w 10000"/>
              <a:gd name="connsiteY39" fmla="*/ 9750 h 10000"/>
              <a:gd name="connsiteX40" fmla="*/ 6581 w 10000"/>
              <a:gd name="connsiteY40" fmla="*/ 9742 h 10000"/>
              <a:gd name="connsiteX41" fmla="*/ 6637 w 10000"/>
              <a:gd name="connsiteY41" fmla="*/ 9735 h 10000"/>
              <a:gd name="connsiteX42" fmla="*/ 6692 w 10000"/>
              <a:gd name="connsiteY42" fmla="*/ 9727 h 10000"/>
              <a:gd name="connsiteX43" fmla="*/ 6789 w 10000"/>
              <a:gd name="connsiteY43" fmla="*/ 9689 h 10000"/>
              <a:gd name="connsiteX44" fmla="*/ 6920 w 10000"/>
              <a:gd name="connsiteY44" fmla="*/ 9644 h 10000"/>
              <a:gd name="connsiteX45" fmla="*/ 7079 w 10000"/>
              <a:gd name="connsiteY45" fmla="*/ 9583 h 10000"/>
              <a:gd name="connsiteX46" fmla="*/ 7258 w 10000"/>
              <a:gd name="connsiteY46" fmla="*/ 9515 h 10000"/>
              <a:gd name="connsiteX47" fmla="*/ 7465 w 10000"/>
              <a:gd name="connsiteY47" fmla="*/ 9447 h 10000"/>
              <a:gd name="connsiteX48" fmla="*/ 7673 w 10000"/>
              <a:gd name="connsiteY48" fmla="*/ 9356 h 10000"/>
              <a:gd name="connsiteX49" fmla="*/ 7894 w 10000"/>
              <a:gd name="connsiteY49" fmla="*/ 9273 h 10000"/>
              <a:gd name="connsiteX50" fmla="*/ 8108 w 10000"/>
              <a:gd name="connsiteY50" fmla="*/ 9189 h 10000"/>
              <a:gd name="connsiteX51" fmla="*/ 8322 w 10000"/>
              <a:gd name="connsiteY51" fmla="*/ 9106 h 10000"/>
              <a:gd name="connsiteX52" fmla="*/ 8522 w 10000"/>
              <a:gd name="connsiteY52" fmla="*/ 9015 h 10000"/>
              <a:gd name="connsiteX53" fmla="*/ 8709 w 10000"/>
              <a:gd name="connsiteY53" fmla="*/ 8939 h 10000"/>
              <a:gd name="connsiteX54" fmla="*/ 8867 w 10000"/>
              <a:gd name="connsiteY54" fmla="*/ 8879 h 10000"/>
              <a:gd name="connsiteX55" fmla="*/ 8999 w 10000"/>
              <a:gd name="connsiteY55" fmla="*/ 8818 h 10000"/>
              <a:gd name="connsiteX56" fmla="*/ 9095 w 10000"/>
              <a:gd name="connsiteY56" fmla="*/ 8773 h 10000"/>
              <a:gd name="connsiteX57" fmla="*/ 9151 w 10000"/>
              <a:gd name="connsiteY57" fmla="*/ 8735 h 10000"/>
              <a:gd name="connsiteX58" fmla="*/ 9240 w 10000"/>
              <a:gd name="connsiteY58" fmla="*/ 8674 h 10000"/>
              <a:gd name="connsiteX59" fmla="*/ 9351 w 10000"/>
              <a:gd name="connsiteY59" fmla="*/ 8583 h 10000"/>
              <a:gd name="connsiteX60" fmla="*/ 9475 w 10000"/>
              <a:gd name="connsiteY60" fmla="*/ 8470 h 10000"/>
              <a:gd name="connsiteX61" fmla="*/ 9606 w 10000"/>
              <a:gd name="connsiteY61" fmla="*/ 8356 h 10000"/>
              <a:gd name="connsiteX62" fmla="*/ 9724 w 10000"/>
              <a:gd name="connsiteY62" fmla="*/ 8250 h 10000"/>
              <a:gd name="connsiteX63" fmla="*/ 9827 w 10000"/>
              <a:gd name="connsiteY63" fmla="*/ 8152 h 10000"/>
              <a:gd name="connsiteX64" fmla="*/ 9896 w 10000"/>
              <a:gd name="connsiteY64" fmla="*/ 8091 h 10000"/>
              <a:gd name="connsiteX65" fmla="*/ 9924 w 10000"/>
              <a:gd name="connsiteY65" fmla="*/ 8068 h 10000"/>
              <a:gd name="connsiteX66" fmla="*/ 10000 w 10000"/>
              <a:gd name="connsiteY66" fmla="*/ 7045 h 10000"/>
              <a:gd name="connsiteX67" fmla="*/ 9979 w 10000"/>
              <a:gd name="connsiteY67" fmla="*/ 6424 h 10000"/>
              <a:gd name="connsiteX68" fmla="*/ 9917 w 10000"/>
              <a:gd name="connsiteY68" fmla="*/ 5053 h 10000"/>
              <a:gd name="connsiteX69" fmla="*/ 9855 w 10000"/>
              <a:gd name="connsiteY69" fmla="*/ 3652 h 10000"/>
              <a:gd name="connsiteX70" fmla="*/ 9814 w 10000"/>
              <a:gd name="connsiteY70" fmla="*/ 2939 h 10000"/>
              <a:gd name="connsiteX71" fmla="*/ 9793 w 10000"/>
              <a:gd name="connsiteY71" fmla="*/ 2818 h 10000"/>
              <a:gd name="connsiteX72" fmla="*/ 9765 w 10000"/>
              <a:gd name="connsiteY72" fmla="*/ 2606 h 10000"/>
              <a:gd name="connsiteX73" fmla="*/ 9717 w 10000"/>
              <a:gd name="connsiteY73" fmla="*/ 2341 h 10000"/>
              <a:gd name="connsiteX74" fmla="*/ 9662 w 10000"/>
              <a:gd name="connsiteY74" fmla="*/ 2030 h 10000"/>
              <a:gd name="connsiteX75" fmla="*/ 9606 w 10000"/>
              <a:gd name="connsiteY75" fmla="*/ 1720 h 10000"/>
              <a:gd name="connsiteX76" fmla="*/ 9558 w 10000"/>
              <a:gd name="connsiteY76" fmla="*/ 1447 h 10000"/>
              <a:gd name="connsiteX77" fmla="*/ 9517 w 10000"/>
              <a:gd name="connsiteY77" fmla="*/ 1227 h 10000"/>
              <a:gd name="connsiteX78" fmla="*/ 9503 w 10000"/>
              <a:gd name="connsiteY78" fmla="*/ 1098 h 10000"/>
              <a:gd name="connsiteX79" fmla="*/ 9489 w 10000"/>
              <a:gd name="connsiteY79" fmla="*/ 1015 h 10000"/>
              <a:gd name="connsiteX80" fmla="*/ 9454 w 10000"/>
              <a:gd name="connsiteY80" fmla="*/ 909 h 10000"/>
              <a:gd name="connsiteX81" fmla="*/ 9406 w 10000"/>
              <a:gd name="connsiteY81" fmla="*/ 773 h 10000"/>
              <a:gd name="connsiteX82" fmla="*/ 9351 w 10000"/>
              <a:gd name="connsiteY82" fmla="*/ 652 h 10000"/>
              <a:gd name="connsiteX83" fmla="*/ 9282 w 10000"/>
              <a:gd name="connsiteY83" fmla="*/ 530 h 10000"/>
              <a:gd name="connsiteX84" fmla="*/ 9206 w 10000"/>
              <a:gd name="connsiteY84" fmla="*/ 417 h 10000"/>
              <a:gd name="connsiteX85" fmla="*/ 9130 w 10000"/>
              <a:gd name="connsiteY85" fmla="*/ 333 h 10000"/>
              <a:gd name="connsiteX86" fmla="*/ 9047 w 10000"/>
              <a:gd name="connsiteY86" fmla="*/ 273 h 10000"/>
              <a:gd name="connsiteX87" fmla="*/ 8999 w 10000"/>
              <a:gd name="connsiteY87" fmla="*/ 250 h 10000"/>
              <a:gd name="connsiteX88" fmla="*/ 8930 w 10000"/>
              <a:gd name="connsiteY88" fmla="*/ 227 h 10000"/>
              <a:gd name="connsiteX89" fmla="*/ 8847 w 10000"/>
              <a:gd name="connsiteY89" fmla="*/ 197 h 10000"/>
              <a:gd name="connsiteX90" fmla="*/ 8757 w 10000"/>
              <a:gd name="connsiteY90" fmla="*/ 182 h 10000"/>
              <a:gd name="connsiteX91" fmla="*/ 8653 w 10000"/>
              <a:gd name="connsiteY91" fmla="*/ 159 h 10000"/>
              <a:gd name="connsiteX92" fmla="*/ 8529 w 10000"/>
              <a:gd name="connsiteY92" fmla="*/ 129 h 10000"/>
              <a:gd name="connsiteX93" fmla="*/ 8412 w 10000"/>
              <a:gd name="connsiteY93" fmla="*/ 106 h 10000"/>
              <a:gd name="connsiteX94" fmla="*/ 8287 w 10000"/>
              <a:gd name="connsiteY94" fmla="*/ 83 h 10000"/>
              <a:gd name="connsiteX95" fmla="*/ 8149 w 10000"/>
              <a:gd name="connsiteY95" fmla="*/ 61 h 10000"/>
              <a:gd name="connsiteX96" fmla="*/ 8025 w 10000"/>
              <a:gd name="connsiteY96" fmla="*/ 45 h 10000"/>
              <a:gd name="connsiteX97" fmla="*/ 7901 w 10000"/>
              <a:gd name="connsiteY97" fmla="*/ 23 h 10000"/>
              <a:gd name="connsiteX98" fmla="*/ 7783 w 10000"/>
              <a:gd name="connsiteY98" fmla="*/ 15 h 10000"/>
              <a:gd name="connsiteX99" fmla="*/ 7673 w 10000"/>
              <a:gd name="connsiteY99" fmla="*/ 8 h 10000"/>
              <a:gd name="connsiteX100" fmla="*/ 7569 w 10000"/>
              <a:gd name="connsiteY100" fmla="*/ 0 h 10000"/>
              <a:gd name="connsiteX101" fmla="*/ 7472 w 10000"/>
              <a:gd name="connsiteY101" fmla="*/ 0 h 10000"/>
              <a:gd name="connsiteX102" fmla="*/ 7403 w 10000"/>
              <a:gd name="connsiteY102" fmla="*/ 8 h 10000"/>
              <a:gd name="connsiteX103" fmla="*/ 7320 w 10000"/>
              <a:gd name="connsiteY103" fmla="*/ 15 h 10000"/>
              <a:gd name="connsiteX104" fmla="*/ 7203 w 10000"/>
              <a:gd name="connsiteY104" fmla="*/ 45 h 10000"/>
              <a:gd name="connsiteX105" fmla="*/ 7065 w 10000"/>
              <a:gd name="connsiteY105" fmla="*/ 68 h 10000"/>
              <a:gd name="connsiteX106" fmla="*/ 6906 w 10000"/>
              <a:gd name="connsiteY106" fmla="*/ 106 h 10000"/>
              <a:gd name="connsiteX107" fmla="*/ 6733 w 10000"/>
              <a:gd name="connsiteY107" fmla="*/ 144 h 10000"/>
              <a:gd name="connsiteX108" fmla="*/ 6540 w 10000"/>
              <a:gd name="connsiteY108" fmla="*/ 189 h 10000"/>
              <a:gd name="connsiteX109" fmla="*/ 6354 w 10000"/>
              <a:gd name="connsiteY109" fmla="*/ 242 h 10000"/>
              <a:gd name="connsiteX110" fmla="*/ 6146 w 10000"/>
              <a:gd name="connsiteY110" fmla="*/ 295 h 10000"/>
              <a:gd name="connsiteX111" fmla="*/ 5946 w 10000"/>
              <a:gd name="connsiteY111" fmla="*/ 348 h 10000"/>
              <a:gd name="connsiteX112" fmla="*/ 5746 w 10000"/>
              <a:gd name="connsiteY112" fmla="*/ 402 h 10000"/>
              <a:gd name="connsiteX113" fmla="*/ 5559 w 10000"/>
              <a:gd name="connsiteY113" fmla="*/ 455 h 10000"/>
              <a:gd name="connsiteX114" fmla="*/ 5380 w 10000"/>
              <a:gd name="connsiteY114" fmla="*/ 500 h 10000"/>
              <a:gd name="connsiteX115" fmla="*/ 5214 w 10000"/>
              <a:gd name="connsiteY115" fmla="*/ 538 h 10000"/>
              <a:gd name="connsiteX116" fmla="*/ 5069 w 10000"/>
              <a:gd name="connsiteY116" fmla="*/ 583 h 10000"/>
              <a:gd name="connsiteX117" fmla="*/ 4952 w 10000"/>
              <a:gd name="connsiteY117" fmla="*/ 621 h 10000"/>
              <a:gd name="connsiteX118" fmla="*/ 4862 w 10000"/>
              <a:gd name="connsiteY118" fmla="*/ 644 h 10000"/>
              <a:gd name="connsiteX119" fmla="*/ 4786 w 10000"/>
              <a:gd name="connsiteY119" fmla="*/ 674 h 10000"/>
              <a:gd name="connsiteX120" fmla="*/ 4696 w 10000"/>
              <a:gd name="connsiteY120" fmla="*/ 697 h 10000"/>
              <a:gd name="connsiteX121" fmla="*/ 4593 w 10000"/>
              <a:gd name="connsiteY121" fmla="*/ 735 h 10000"/>
              <a:gd name="connsiteX122" fmla="*/ 4489 w 10000"/>
              <a:gd name="connsiteY122" fmla="*/ 765 h 10000"/>
              <a:gd name="connsiteX123" fmla="*/ 4372 w 10000"/>
              <a:gd name="connsiteY123" fmla="*/ 803 h 10000"/>
              <a:gd name="connsiteX124" fmla="*/ 4254 w 10000"/>
              <a:gd name="connsiteY124" fmla="*/ 848 h 10000"/>
              <a:gd name="connsiteX125" fmla="*/ 4123 w 10000"/>
              <a:gd name="connsiteY125" fmla="*/ 886 h 10000"/>
              <a:gd name="connsiteX126" fmla="*/ 3999 w 10000"/>
              <a:gd name="connsiteY126" fmla="*/ 932 h 10000"/>
              <a:gd name="connsiteX127" fmla="*/ 3860 w 10000"/>
              <a:gd name="connsiteY127" fmla="*/ 985 h 10000"/>
              <a:gd name="connsiteX128" fmla="*/ 3729 w 10000"/>
              <a:gd name="connsiteY128" fmla="*/ 1030 h 10000"/>
              <a:gd name="connsiteX129" fmla="*/ 3591 w 10000"/>
              <a:gd name="connsiteY129" fmla="*/ 1091 h 10000"/>
              <a:gd name="connsiteX130" fmla="*/ 3460 w 10000"/>
              <a:gd name="connsiteY130" fmla="*/ 1144 h 10000"/>
              <a:gd name="connsiteX131" fmla="*/ 3329 w 10000"/>
              <a:gd name="connsiteY131" fmla="*/ 1205 h 10000"/>
              <a:gd name="connsiteX132" fmla="*/ 3198 w 10000"/>
              <a:gd name="connsiteY132" fmla="*/ 1265 h 10000"/>
              <a:gd name="connsiteX133" fmla="*/ 3073 w 10000"/>
              <a:gd name="connsiteY133" fmla="*/ 1326 h 10000"/>
              <a:gd name="connsiteX134" fmla="*/ 2956 w 10000"/>
              <a:gd name="connsiteY134" fmla="*/ 1394 h 10000"/>
              <a:gd name="connsiteX135" fmla="*/ 2742 w 10000"/>
              <a:gd name="connsiteY135" fmla="*/ 1515 h 10000"/>
              <a:gd name="connsiteX136" fmla="*/ 2541 w 10000"/>
              <a:gd name="connsiteY136" fmla="*/ 1644 h 10000"/>
              <a:gd name="connsiteX137" fmla="*/ 2376 w 10000"/>
              <a:gd name="connsiteY137" fmla="*/ 1742 h 10000"/>
              <a:gd name="connsiteX138" fmla="*/ 2217 w 10000"/>
              <a:gd name="connsiteY138" fmla="*/ 1848 h 10000"/>
              <a:gd name="connsiteX139" fmla="*/ 2079 w 10000"/>
              <a:gd name="connsiteY139" fmla="*/ 1939 h 10000"/>
              <a:gd name="connsiteX140" fmla="*/ 1968 w 10000"/>
              <a:gd name="connsiteY140" fmla="*/ 2023 h 10000"/>
              <a:gd name="connsiteX141" fmla="*/ 1865 w 10000"/>
              <a:gd name="connsiteY141" fmla="*/ 2106 h 10000"/>
              <a:gd name="connsiteX142" fmla="*/ 1789 w 10000"/>
              <a:gd name="connsiteY142" fmla="*/ 2182 h 10000"/>
              <a:gd name="connsiteX143" fmla="*/ 1706 w 10000"/>
              <a:gd name="connsiteY143" fmla="*/ 2250 h 10000"/>
              <a:gd name="connsiteX144" fmla="*/ 1630 w 10000"/>
              <a:gd name="connsiteY144" fmla="*/ 2311 h 10000"/>
              <a:gd name="connsiteX145" fmla="*/ 1547 w 10000"/>
              <a:gd name="connsiteY145" fmla="*/ 2364 h 10000"/>
              <a:gd name="connsiteX146" fmla="*/ 1471 w 10000"/>
              <a:gd name="connsiteY146" fmla="*/ 2409 h 10000"/>
              <a:gd name="connsiteX147" fmla="*/ 1395 w 10000"/>
              <a:gd name="connsiteY147" fmla="*/ 2447 h 10000"/>
              <a:gd name="connsiteX148" fmla="*/ 1340 w 10000"/>
              <a:gd name="connsiteY148" fmla="*/ 2470 h 10000"/>
              <a:gd name="connsiteX149" fmla="*/ 1312 w 10000"/>
              <a:gd name="connsiteY149" fmla="*/ 2485 h 10000"/>
              <a:gd name="connsiteX150" fmla="*/ 1291 w 10000"/>
              <a:gd name="connsiteY15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499 w 10000"/>
              <a:gd name="connsiteY11" fmla="*/ 4182 h 10000"/>
              <a:gd name="connsiteX12" fmla="*/ 1727 w 10000"/>
              <a:gd name="connsiteY12" fmla="*/ 4833 h 10000"/>
              <a:gd name="connsiteX13" fmla="*/ 1812 w 10000"/>
              <a:gd name="connsiteY13" fmla="*/ 5567 h 10000"/>
              <a:gd name="connsiteX14" fmla="*/ 2744 w 10000"/>
              <a:gd name="connsiteY14" fmla="*/ 9786 h 10000"/>
              <a:gd name="connsiteX15" fmla="*/ 3253 w 10000"/>
              <a:gd name="connsiteY15" fmla="*/ 9462 h 10000"/>
              <a:gd name="connsiteX16" fmla="*/ 3363 w 10000"/>
              <a:gd name="connsiteY16" fmla="*/ 9598 h 10000"/>
              <a:gd name="connsiteX17" fmla="*/ 3481 w 10000"/>
              <a:gd name="connsiteY17" fmla="*/ 9712 h 10000"/>
              <a:gd name="connsiteX18" fmla="*/ 3591 w 10000"/>
              <a:gd name="connsiteY18" fmla="*/ 9795 h 10000"/>
              <a:gd name="connsiteX19" fmla="*/ 3702 w 10000"/>
              <a:gd name="connsiteY19" fmla="*/ 9864 h 10000"/>
              <a:gd name="connsiteX20" fmla="*/ 3805 w 10000"/>
              <a:gd name="connsiteY20" fmla="*/ 9909 h 10000"/>
              <a:gd name="connsiteX21" fmla="*/ 3916 w 10000"/>
              <a:gd name="connsiteY21" fmla="*/ 9939 h 10000"/>
              <a:gd name="connsiteX22" fmla="*/ 4019 w 10000"/>
              <a:gd name="connsiteY22" fmla="*/ 9970 h 10000"/>
              <a:gd name="connsiteX23" fmla="*/ 4130 w 10000"/>
              <a:gd name="connsiteY23" fmla="*/ 9977 h 10000"/>
              <a:gd name="connsiteX24" fmla="*/ 4254 w 10000"/>
              <a:gd name="connsiteY24" fmla="*/ 9992 h 10000"/>
              <a:gd name="connsiteX25" fmla="*/ 4330 w 10000"/>
              <a:gd name="connsiteY25" fmla="*/ 10000 h 10000"/>
              <a:gd name="connsiteX26" fmla="*/ 4434 w 10000"/>
              <a:gd name="connsiteY26" fmla="*/ 9992 h 10000"/>
              <a:gd name="connsiteX27" fmla="*/ 4572 w 10000"/>
              <a:gd name="connsiteY27" fmla="*/ 9985 h 10000"/>
              <a:gd name="connsiteX28" fmla="*/ 4731 w 10000"/>
              <a:gd name="connsiteY28" fmla="*/ 9977 h 10000"/>
              <a:gd name="connsiteX29" fmla="*/ 4903 w 10000"/>
              <a:gd name="connsiteY29" fmla="*/ 9962 h 10000"/>
              <a:gd name="connsiteX30" fmla="*/ 5097 w 10000"/>
              <a:gd name="connsiteY30" fmla="*/ 9932 h 10000"/>
              <a:gd name="connsiteX31" fmla="*/ 5297 w 10000"/>
              <a:gd name="connsiteY31" fmla="*/ 9917 h 10000"/>
              <a:gd name="connsiteX32" fmla="*/ 5490 w 10000"/>
              <a:gd name="connsiteY32" fmla="*/ 9886 h 10000"/>
              <a:gd name="connsiteX33" fmla="*/ 5691 w 10000"/>
              <a:gd name="connsiteY33" fmla="*/ 9864 h 10000"/>
              <a:gd name="connsiteX34" fmla="*/ 5891 w 10000"/>
              <a:gd name="connsiteY34" fmla="*/ 9841 h 10000"/>
              <a:gd name="connsiteX35" fmla="*/ 6070 w 10000"/>
              <a:gd name="connsiteY35" fmla="*/ 9811 h 10000"/>
              <a:gd name="connsiteX36" fmla="*/ 6236 w 10000"/>
              <a:gd name="connsiteY36" fmla="*/ 9795 h 10000"/>
              <a:gd name="connsiteX37" fmla="*/ 6374 w 10000"/>
              <a:gd name="connsiteY37" fmla="*/ 9765 h 10000"/>
              <a:gd name="connsiteX38" fmla="*/ 6499 w 10000"/>
              <a:gd name="connsiteY38" fmla="*/ 9750 h 10000"/>
              <a:gd name="connsiteX39" fmla="*/ 6581 w 10000"/>
              <a:gd name="connsiteY39" fmla="*/ 9742 h 10000"/>
              <a:gd name="connsiteX40" fmla="*/ 6637 w 10000"/>
              <a:gd name="connsiteY40" fmla="*/ 9735 h 10000"/>
              <a:gd name="connsiteX41" fmla="*/ 6692 w 10000"/>
              <a:gd name="connsiteY41" fmla="*/ 9727 h 10000"/>
              <a:gd name="connsiteX42" fmla="*/ 6789 w 10000"/>
              <a:gd name="connsiteY42" fmla="*/ 9689 h 10000"/>
              <a:gd name="connsiteX43" fmla="*/ 6920 w 10000"/>
              <a:gd name="connsiteY43" fmla="*/ 9644 h 10000"/>
              <a:gd name="connsiteX44" fmla="*/ 7079 w 10000"/>
              <a:gd name="connsiteY44" fmla="*/ 9583 h 10000"/>
              <a:gd name="connsiteX45" fmla="*/ 7258 w 10000"/>
              <a:gd name="connsiteY45" fmla="*/ 9515 h 10000"/>
              <a:gd name="connsiteX46" fmla="*/ 7465 w 10000"/>
              <a:gd name="connsiteY46" fmla="*/ 9447 h 10000"/>
              <a:gd name="connsiteX47" fmla="*/ 7673 w 10000"/>
              <a:gd name="connsiteY47" fmla="*/ 9356 h 10000"/>
              <a:gd name="connsiteX48" fmla="*/ 7894 w 10000"/>
              <a:gd name="connsiteY48" fmla="*/ 9273 h 10000"/>
              <a:gd name="connsiteX49" fmla="*/ 8108 w 10000"/>
              <a:gd name="connsiteY49" fmla="*/ 9189 h 10000"/>
              <a:gd name="connsiteX50" fmla="*/ 8322 w 10000"/>
              <a:gd name="connsiteY50" fmla="*/ 9106 h 10000"/>
              <a:gd name="connsiteX51" fmla="*/ 8522 w 10000"/>
              <a:gd name="connsiteY51" fmla="*/ 9015 h 10000"/>
              <a:gd name="connsiteX52" fmla="*/ 8709 w 10000"/>
              <a:gd name="connsiteY52" fmla="*/ 8939 h 10000"/>
              <a:gd name="connsiteX53" fmla="*/ 8867 w 10000"/>
              <a:gd name="connsiteY53" fmla="*/ 8879 h 10000"/>
              <a:gd name="connsiteX54" fmla="*/ 8999 w 10000"/>
              <a:gd name="connsiteY54" fmla="*/ 8818 h 10000"/>
              <a:gd name="connsiteX55" fmla="*/ 9095 w 10000"/>
              <a:gd name="connsiteY55" fmla="*/ 8773 h 10000"/>
              <a:gd name="connsiteX56" fmla="*/ 9151 w 10000"/>
              <a:gd name="connsiteY56" fmla="*/ 8735 h 10000"/>
              <a:gd name="connsiteX57" fmla="*/ 9240 w 10000"/>
              <a:gd name="connsiteY57" fmla="*/ 8674 h 10000"/>
              <a:gd name="connsiteX58" fmla="*/ 9351 w 10000"/>
              <a:gd name="connsiteY58" fmla="*/ 8583 h 10000"/>
              <a:gd name="connsiteX59" fmla="*/ 9475 w 10000"/>
              <a:gd name="connsiteY59" fmla="*/ 8470 h 10000"/>
              <a:gd name="connsiteX60" fmla="*/ 9606 w 10000"/>
              <a:gd name="connsiteY60" fmla="*/ 8356 h 10000"/>
              <a:gd name="connsiteX61" fmla="*/ 9724 w 10000"/>
              <a:gd name="connsiteY61" fmla="*/ 8250 h 10000"/>
              <a:gd name="connsiteX62" fmla="*/ 9827 w 10000"/>
              <a:gd name="connsiteY62" fmla="*/ 8152 h 10000"/>
              <a:gd name="connsiteX63" fmla="*/ 9896 w 10000"/>
              <a:gd name="connsiteY63" fmla="*/ 8091 h 10000"/>
              <a:gd name="connsiteX64" fmla="*/ 9924 w 10000"/>
              <a:gd name="connsiteY64" fmla="*/ 8068 h 10000"/>
              <a:gd name="connsiteX65" fmla="*/ 10000 w 10000"/>
              <a:gd name="connsiteY65" fmla="*/ 7045 h 10000"/>
              <a:gd name="connsiteX66" fmla="*/ 9979 w 10000"/>
              <a:gd name="connsiteY66" fmla="*/ 6424 h 10000"/>
              <a:gd name="connsiteX67" fmla="*/ 9917 w 10000"/>
              <a:gd name="connsiteY67" fmla="*/ 5053 h 10000"/>
              <a:gd name="connsiteX68" fmla="*/ 9855 w 10000"/>
              <a:gd name="connsiteY68" fmla="*/ 3652 h 10000"/>
              <a:gd name="connsiteX69" fmla="*/ 9814 w 10000"/>
              <a:gd name="connsiteY69" fmla="*/ 2939 h 10000"/>
              <a:gd name="connsiteX70" fmla="*/ 9793 w 10000"/>
              <a:gd name="connsiteY70" fmla="*/ 2818 h 10000"/>
              <a:gd name="connsiteX71" fmla="*/ 9765 w 10000"/>
              <a:gd name="connsiteY71" fmla="*/ 2606 h 10000"/>
              <a:gd name="connsiteX72" fmla="*/ 9717 w 10000"/>
              <a:gd name="connsiteY72" fmla="*/ 2341 h 10000"/>
              <a:gd name="connsiteX73" fmla="*/ 9662 w 10000"/>
              <a:gd name="connsiteY73" fmla="*/ 2030 h 10000"/>
              <a:gd name="connsiteX74" fmla="*/ 9606 w 10000"/>
              <a:gd name="connsiteY74" fmla="*/ 1720 h 10000"/>
              <a:gd name="connsiteX75" fmla="*/ 9558 w 10000"/>
              <a:gd name="connsiteY75" fmla="*/ 1447 h 10000"/>
              <a:gd name="connsiteX76" fmla="*/ 9517 w 10000"/>
              <a:gd name="connsiteY76" fmla="*/ 1227 h 10000"/>
              <a:gd name="connsiteX77" fmla="*/ 9503 w 10000"/>
              <a:gd name="connsiteY77" fmla="*/ 1098 h 10000"/>
              <a:gd name="connsiteX78" fmla="*/ 9489 w 10000"/>
              <a:gd name="connsiteY78" fmla="*/ 1015 h 10000"/>
              <a:gd name="connsiteX79" fmla="*/ 9454 w 10000"/>
              <a:gd name="connsiteY79" fmla="*/ 909 h 10000"/>
              <a:gd name="connsiteX80" fmla="*/ 9406 w 10000"/>
              <a:gd name="connsiteY80" fmla="*/ 773 h 10000"/>
              <a:gd name="connsiteX81" fmla="*/ 9351 w 10000"/>
              <a:gd name="connsiteY81" fmla="*/ 652 h 10000"/>
              <a:gd name="connsiteX82" fmla="*/ 9282 w 10000"/>
              <a:gd name="connsiteY82" fmla="*/ 530 h 10000"/>
              <a:gd name="connsiteX83" fmla="*/ 9206 w 10000"/>
              <a:gd name="connsiteY83" fmla="*/ 417 h 10000"/>
              <a:gd name="connsiteX84" fmla="*/ 9130 w 10000"/>
              <a:gd name="connsiteY84" fmla="*/ 333 h 10000"/>
              <a:gd name="connsiteX85" fmla="*/ 9047 w 10000"/>
              <a:gd name="connsiteY85" fmla="*/ 273 h 10000"/>
              <a:gd name="connsiteX86" fmla="*/ 8999 w 10000"/>
              <a:gd name="connsiteY86" fmla="*/ 250 h 10000"/>
              <a:gd name="connsiteX87" fmla="*/ 8930 w 10000"/>
              <a:gd name="connsiteY87" fmla="*/ 227 h 10000"/>
              <a:gd name="connsiteX88" fmla="*/ 8847 w 10000"/>
              <a:gd name="connsiteY88" fmla="*/ 197 h 10000"/>
              <a:gd name="connsiteX89" fmla="*/ 8757 w 10000"/>
              <a:gd name="connsiteY89" fmla="*/ 182 h 10000"/>
              <a:gd name="connsiteX90" fmla="*/ 8653 w 10000"/>
              <a:gd name="connsiteY90" fmla="*/ 159 h 10000"/>
              <a:gd name="connsiteX91" fmla="*/ 8529 w 10000"/>
              <a:gd name="connsiteY91" fmla="*/ 129 h 10000"/>
              <a:gd name="connsiteX92" fmla="*/ 8412 w 10000"/>
              <a:gd name="connsiteY92" fmla="*/ 106 h 10000"/>
              <a:gd name="connsiteX93" fmla="*/ 8287 w 10000"/>
              <a:gd name="connsiteY93" fmla="*/ 83 h 10000"/>
              <a:gd name="connsiteX94" fmla="*/ 8149 w 10000"/>
              <a:gd name="connsiteY94" fmla="*/ 61 h 10000"/>
              <a:gd name="connsiteX95" fmla="*/ 8025 w 10000"/>
              <a:gd name="connsiteY95" fmla="*/ 45 h 10000"/>
              <a:gd name="connsiteX96" fmla="*/ 7901 w 10000"/>
              <a:gd name="connsiteY96" fmla="*/ 23 h 10000"/>
              <a:gd name="connsiteX97" fmla="*/ 7783 w 10000"/>
              <a:gd name="connsiteY97" fmla="*/ 15 h 10000"/>
              <a:gd name="connsiteX98" fmla="*/ 7673 w 10000"/>
              <a:gd name="connsiteY98" fmla="*/ 8 h 10000"/>
              <a:gd name="connsiteX99" fmla="*/ 7569 w 10000"/>
              <a:gd name="connsiteY99" fmla="*/ 0 h 10000"/>
              <a:gd name="connsiteX100" fmla="*/ 7472 w 10000"/>
              <a:gd name="connsiteY100" fmla="*/ 0 h 10000"/>
              <a:gd name="connsiteX101" fmla="*/ 7403 w 10000"/>
              <a:gd name="connsiteY101" fmla="*/ 8 h 10000"/>
              <a:gd name="connsiteX102" fmla="*/ 7320 w 10000"/>
              <a:gd name="connsiteY102" fmla="*/ 15 h 10000"/>
              <a:gd name="connsiteX103" fmla="*/ 7203 w 10000"/>
              <a:gd name="connsiteY103" fmla="*/ 45 h 10000"/>
              <a:gd name="connsiteX104" fmla="*/ 7065 w 10000"/>
              <a:gd name="connsiteY104" fmla="*/ 68 h 10000"/>
              <a:gd name="connsiteX105" fmla="*/ 6906 w 10000"/>
              <a:gd name="connsiteY105" fmla="*/ 106 h 10000"/>
              <a:gd name="connsiteX106" fmla="*/ 6733 w 10000"/>
              <a:gd name="connsiteY106" fmla="*/ 144 h 10000"/>
              <a:gd name="connsiteX107" fmla="*/ 6540 w 10000"/>
              <a:gd name="connsiteY107" fmla="*/ 189 h 10000"/>
              <a:gd name="connsiteX108" fmla="*/ 6354 w 10000"/>
              <a:gd name="connsiteY108" fmla="*/ 242 h 10000"/>
              <a:gd name="connsiteX109" fmla="*/ 6146 w 10000"/>
              <a:gd name="connsiteY109" fmla="*/ 295 h 10000"/>
              <a:gd name="connsiteX110" fmla="*/ 5946 w 10000"/>
              <a:gd name="connsiteY110" fmla="*/ 348 h 10000"/>
              <a:gd name="connsiteX111" fmla="*/ 5746 w 10000"/>
              <a:gd name="connsiteY111" fmla="*/ 402 h 10000"/>
              <a:gd name="connsiteX112" fmla="*/ 5559 w 10000"/>
              <a:gd name="connsiteY112" fmla="*/ 455 h 10000"/>
              <a:gd name="connsiteX113" fmla="*/ 5380 w 10000"/>
              <a:gd name="connsiteY113" fmla="*/ 500 h 10000"/>
              <a:gd name="connsiteX114" fmla="*/ 5214 w 10000"/>
              <a:gd name="connsiteY114" fmla="*/ 538 h 10000"/>
              <a:gd name="connsiteX115" fmla="*/ 5069 w 10000"/>
              <a:gd name="connsiteY115" fmla="*/ 583 h 10000"/>
              <a:gd name="connsiteX116" fmla="*/ 4952 w 10000"/>
              <a:gd name="connsiteY116" fmla="*/ 621 h 10000"/>
              <a:gd name="connsiteX117" fmla="*/ 4862 w 10000"/>
              <a:gd name="connsiteY117" fmla="*/ 644 h 10000"/>
              <a:gd name="connsiteX118" fmla="*/ 4786 w 10000"/>
              <a:gd name="connsiteY118" fmla="*/ 674 h 10000"/>
              <a:gd name="connsiteX119" fmla="*/ 4696 w 10000"/>
              <a:gd name="connsiteY119" fmla="*/ 697 h 10000"/>
              <a:gd name="connsiteX120" fmla="*/ 4593 w 10000"/>
              <a:gd name="connsiteY120" fmla="*/ 735 h 10000"/>
              <a:gd name="connsiteX121" fmla="*/ 4489 w 10000"/>
              <a:gd name="connsiteY121" fmla="*/ 765 h 10000"/>
              <a:gd name="connsiteX122" fmla="*/ 4372 w 10000"/>
              <a:gd name="connsiteY122" fmla="*/ 803 h 10000"/>
              <a:gd name="connsiteX123" fmla="*/ 4254 w 10000"/>
              <a:gd name="connsiteY123" fmla="*/ 848 h 10000"/>
              <a:gd name="connsiteX124" fmla="*/ 4123 w 10000"/>
              <a:gd name="connsiteY124" fmla="*/ 886 h 10000"/>
              <a:gd name="connsiteX125" fmla="*/ 3999 w 10000"/>
              <a:gd name="connsiteY125" fmla="*/ 932 h 10000"/>
              <a:gd name="connsiteX126" fmla="*/ 3860 w 10000"/>
              <a:gd name="connsiteY126" fmla="*/ 985 h 10000"/>
              <a:gd name="connsiteX127" fmla="*/ 3729 w 10000"/>
              <a:gd name="connsiteY127" fmla="*/ 1030 h 10000"/>
              <a:gd name="connsiteX128" fmla="*/ 3591 w 10000"/>
              <a:gd name="connsiteY128" fmla="*/ 1091 h 10000"/>
              <a:gd name="connsiteX129" fmla="*/ 3460 w 10000"/>
              <a:gd name="connsiteY129" fmla="*/ 1144 h 10000"/>
              <a:gd name="connsiteX130" fmla="*/ 3329 w 10000"/>
              <a:gd name="connsiteY130" fmla="*/ 1205 h 10000"/>
              <a:gd name="connsiteX131" fmla="*/ 3198 w 10000"/>
              <a:gd name="connsiteY131" fmla="*/ 1265 h 10000"/>
              <a:gd name="connsiteX132" fmla="*/ 3073 w 10000"/>
              <a:gd name="connsiteY132" fmla="*/ 1326 h 10000"/>
              <a:gd name="connsiteX133" fmla="*/ 2956 w 10000"/>
              <a:gd name="connsiteY133" fmla="*/ 1394 h 10000"/>
              <a:gd name="connsiteX134" fmla="*/ 2742 w 10000"/>
              <a:gd name="connsiteY134" fmla="*/ 1515 h 10000"/>
              <a:gd name="connsiteX135" fmla="*/ 2541 w 10000"/>
              <a:gd name="connsiteY135" fmla="*/ 1644 h 10000"/>
              <a:gd name="connsiteX136" fmla="*/ 2376 w 10000"/>
              <a:gd name="connsiteY136" fmla="*/ 1742 h 10000"/>
              <a:gd name="connsiteX137" fmla="*/ 2217 w 10000"/>
              <a:gd name="connsiteY137" fmla="*/ 1848 h 10000"/>
              <a:gd name="connsiteX138" fmla="*/ 2079 w 10000"/>
              <a:gd name="connsiteY138" fmla="*/ 1939 h 10000"/>
              <a:gd name="connsiteX139" fmla="*/ 1968 w 10000"/>
              <a:gd name="connsiteY139" fmla="*/ 2023 h 10000"/>
              <a:gd name="connsiteX140" fmla="*/ 1865 w 10000"/>
              <a:gd name="connsiteY140" fmla="*/ 2106 h 10000"/>
              <a:gd name="connsiteX141" fmla="*/ 1789 w 10000"/>
              <a:gd name="connsiteY141" fmla="*/ 2182 h 10000"/>
              <a:gd name="connsiteX142" fmla="*/ 1706 w 10000"/>
              <a:gd name="connsiteY142" fmla="*/ 2250 h 10000"/>
              <a:gd name="connsiteX143" fmla="*/ 1630 w 10000"/>
              <a:gd name="connsiteY143" fmla="*/ 2311 h 10000"/>
              <a:gd name="connsiteX144" fmla="*/ 1547 w 10000"/>
              <a:gd name="connsiteY144" fmla="*/ 2364 h 10000"/>
              <a:gd name="connsiteX145" fmla="*/ 1471 w 10000"/>
              <a:gd name="connsiteY145" fmla="*/ 2409 h 10000"/>
              <a:gd name="connsiteX146" fmla="*/ 1395 w 10000"/>
              <a:gd name="connsiteY146" fmla="*/ 2447 h 10000"/>
              <a:gd name="connsiteX147" fmla="*/ 1340 w 10000"/>
              <a:gd name="connsiteY147" fmla="*/ 2470 h 10000"/>
              <a:gd name="connsiteX148" fmla="*/ 1312 w 10000"/>
              <a:gd name="connsiteY148" fmla="*/ 2485 h 10000"/>
              <a:gd name="connsiteX149" fmla="*/ 1291 w 10000"/>
              <a:gd name="connsiteY14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388 w 10000"/>
              <a:gd name="connsiteY10" fmla="*/ 4121 h 10000"/>
              <a:gd name="connsiteX11" fmla="*/ 1727 w 10000"/>
              <a:gd name="connsiteY11" fmla="*/ 4833 h 10000"/>
              <a:gd name="connsiteX12" fmla="*/ 1812 w 10000"/>
              <a:gd name="connsiteY12" fmla="*/ 5567 h 10000"/>
              <a:gd name="connsiteX13" fmla="*/ 2744 w 10000"/>
              <a:gd name="connsiteY13" fmla="*/ 9786 h 10000"/>
              <a:gd name="connsiteX14" fmla="*/ 3253 w 10000"/>
              <a:gd name="connsiteY14" fmla="*/ 9462 h 10000"/>
              <a:gd name="connsiteX15" fmla="*/ 3363 w 10000"/>
              <a:gd name="connsiteY15" fmla="*/ 9598 h 10000"/>
              <a:gd name="connsiteX16" fmla="*/ 3481 w 10000"/>
              <a:gd name="connsiteY16" fmla="*/ 9712 h 10000"/>
              <a:gd name="connsiteX17" fmla="*/ 3591 w 10000"/>
              <a:gd name="connsiteY17" fmla="*/ 9795 h 10000"/>
              <a:gd name="connsiteX18" fmla="*/ 3702 w 10000"/>
              <a:gd name="connsiteY18" fmla="*/ 9864 h 10000"/>
              <a:gd name="connsiteX19" fmla="*/ 3805 w 10000"/>
              <a:gd name="connsiteY19" fmla="*/ 9909 h 10000"/>
              <a:gd name="connsiteX20" fmla="*/ 3916 w 10000"/>
              <a:gd name="connsiteY20" fmla="*/ 9939 h 10000"/>
              <a:gd name="connsiteX21" fmla="*/ 4019 w 10000"/>
              <a:gd name="connsiteY21" fmla="*/ 9970 h 10000"/>
              <a:gd name="connsiteX22" fmla="*/ 4130 w 10000"/>
              <a:gd name="connsiteY22" fmla="*/ 9977 h 10000"/>
              <a:gd name="connsiteX23" fmla="*/ 4254 w 10000"/>
              <a:gd name="connsiteY23" fmla="*/ 9992 h 10000"/>
              <a:gd name="connsiteX24" fmla="*/ 4330 w 10000"/>
              <a:gd name="connsiteY24" fmla="*/ 10000 h 10000"/>
              <a:gd name="connsiteX25" fmla="*/ 4434 w 10000"/>
              <a:gd name="connsiteY25" fmla="*/ 9992 h 10000"/>
              <a:gd name="connsiteX26" fmla="*/ 4572 w 10000"/>
              <a:gd name="connsiteY26" fmla="*/ 9985 h 10000"/>
              <a:gd name="connsiteX27" fmla="*/ 4731 w 10000"/>
              <a:gd name="connsiteY27" fmla="*/ 9977 h 10000"/>
              <a:gd name="connsiteX28" fmla="*/ 4903 w 10000"/>
              <a:gd name="connsiteY28" fmla="*/ 9962 h 10000"/>
              <a:gd name="connsiteX29" fmla="*/ 5097 w 10000"/>
              <a:gd name="connsiteY29" fmla="*/ 9932 h 10000"/>
              <a:gd name="connsiteX30" fmla="*/ 5297 w 10000"/>
              <a:gd name="connsiteY30" fmla="*/ 9917 h 10000"/>
              <a:gd name="connsiteX31" fmla="*/ 5490 w 10000"/>
              <a:gd name="connsiteY31" fmla="*/ 9886 h 10000"/>
              <a:gd name="connsiteX32" fmla="*/ 5691 w 10000"/>
              <a:gd name="connsiteY32" fmla="*/ 9864 h 10000"/>
              <a:gd name="connsiteX33" fmla="*/ 5891 w 10000"/>
              <a:gd name="connsiteY33" fmla="*/ 9841 h 10000"/>
              <a:gd name="connsiteX34" fmla="*/ 6070 w 10000"/>
              <a:gd name="connsiteY34" fmla="*/ 9811 h 10000"/>
              <a:gd name="connsiteX35" fmla="*/ 6236 w 10000"/>
              <a:gd name="connsiteY35" fmla="*/ 9795 h 10000"/>
              <a:gd name="connsiteX36" fmla="*/ 6374 w 10000"/>
              <a:gd name="connsiteY36" fmla="*/ 9765 h 10000"/>
              <a:gd name="connsiteX37" fmla="*/ 6499 w 10000"/>
              <a:gd name="connsiteY37" fmla="*/ 9750 h 10000"/>
              <a:gd name="connsiteX38" fmla="*/ 6581 w 10000"/>
              <a:gd name="connsiteY38" fmla="*/ 9742 h 10000"/>
              <a:gd name="connsiteX39" fmla="*/ 6637 w 10000"/>
              <a:gd name="connsiteY39" fmla="*/ 9735 h 10000"/>
              <a:gd name="connsiteX40" fmla="*/ 6692 w 10000"/>
              <a:gd name="connsiteY40" fmla="*/ 9727 h 10000"/>
              <a:gd name="connsiteX41" fmla="*/ 6789 w 10000"/>
              <a:gd name="connsiteY41" fmla="*/ 9689 h 10000"/>
              <a:gd name="connsiteX42" fmla="*/ 6920 w 10000"/>
              <a:gd name="connsiteY42" fmla="*/ 9644 h 10000"/>
              <a:gd name="connsiteX43" fmla="*/ 7079 w 10000"/>
              <a:gd name="connsiteY43" fmla="*/ 9583 h 10000"/>
              <a:gd name="connsiteX44" fmla="*/ 7258 w 10000"/>
              <a:gd name="connsiteY44" fmla="*/ 9515 h 10000"/>
              <a:gd name="connsiteX45" fmla="*/ 7465 w 10000"/>
              <a:gd name="connsiteY45" fmla="*/ 9447 h 10000"/>
              <a:gd name="connsiteX46" fmla="*/ 7673 w 10000"/>
              <a:gd name="connsiteY46" fmla="*/ 9356 h 10000"/>
              <a:gd name="connsiteX47" fmla="*/ 7894 w 10000"/>
              <a:gd name="connsiteY47" fmla="*/ 9273 h 10000"/>
              <a:gd name="connsiteX48" fmla="*/ 8108 w 10000"/>
              <a:gd name="connsiteY48" fmla="*/ 9189 h 10000"/>
              <a:gd name="connsiteX49" fmla="*/ 8322 w 10000"/>
              <a:gd name="connsiteY49" fmla="*/ 9106 h 10000"/>
              <a:gd name="connsiteX50" fmla="*/ 8522 w 10000"/>
              <a:gd name="connsiteY50" fmla="*/ 9015 h 10000"/>
              <a:gd name="connsiteX51" fmla="*/ 8709 w 10000"/>
              <a:gd name="connsiteY51" fmla="*/ 8939 h 10000"/>
              <a:gd name="connsiteX52" fmla="*/ 8867 w 10000"/>
              <a:gd name="connsiteY52" fmla="*/ 8879 h 10000"/>
              <a:gd name="connsiteX53" fmla="*/ 8999 w 10000"/>
              <a:gd name="connsiteY53" fmla="*/ 8818 h 10000"/>
              <a:gd name="connsiteX54" fmla="*/ 9095 w 10000"/>
              <a:gd name="connsiteY54" fmla="*/ 8773 h 10000"/>
              <a:gd name="connsiteX55" fmla="*/ 9151 w 10000"/>
              <a:gd name="connsiteY55" fmla="*/ 8735 h 10000"/>
              <a:gd name="connsiteX56" fmla="*/ 9240 w 10000"/>
              <a:gd name="connsiteY56" fmla="*/ 8674 h 10000"/>
              <a:gd name="connsiteX57" fmla="*/ 9351 w 10000"/>
              <a:gd name="connsiteY57" fmla="*/ 8583 h 10000"/>
              <a:gd name="connsiteX58" fmla="*/ 9475 w 10000"/>
              <a:gd name="connsiteY58" fmla="*/ 8470 h 10000"/>
              <a:gd name="connsiteX59" fmla="*/ 9606 w 10000"/>
              <a:gd name="connsiteY59" fmla="*/ 8356 h 10000"/>
              <a:gd name="connsiteX60" fmla="*/ 9724 w 10000"/>
              <a:gd name="connsiteY60" fmla="*/ 8250 h 10000"/>
              <a:gd name="connsiteX61" fmla="*/ 9827 w 10000"/>
              <a:gd name="connsiteY61" fmla="*/ 8152 h 10000"/>
              <a:gd name="connsiteX62" fmla="*/ 9896 w 10000"/>
              <a:gd name="connsiteY62" fmla="*/ 8091 h 10000"/>
              <a:gd name="connsiteX63" fmla="*/ 9924 w 10000"/>
              <a:gd name="connsiteY63" fmla="*/ 8068 h 10000"/>
              <a:gd name="connsiteX64" fmla="*/ 10000 w 10000"/>
              <a:gd name="connsiteY64" fmla="*/ 7045 h 10000"/>
              <a:gd name="connsiteX65" fmla="*/ 9979 w 10000"/>
              <a:gd name="connsiteY65" fmla="*/ 6424 h 10000"/>
              <a:gd name="connsiteX66" fmla="*/ 9917 w 10000"/>
              <a:gd name="connsiteY66" fmla="*/ 5053 h 10000"/>
              <a:gd name="connsiteX67" fmla="*/ 9855 w 10000"/>
              <a:gd name="connsiteY67" fmla="*/ 3652 h 10000"/>
              <a:gd name="connsiteX68" fmla="*/ 9814 w 10000"/>
              <a:gd name="connsiteY68" fmla="*/ 2939 h 10000"/>
              <a:gd name="connsiteX69" fmla="*/ 9793 w 10000"/>
              <a:gd name="connsiteY69" fmla="*/ 2818 h 10000"/>
              <a:gd name="connsiteX70" fmla="*/ 9765 w 10000"/>
              <a:gd name="connsiteY70" fmla="*/ 2606 h 10000"/>
              <a:gd name="connsiteX71" fmla="*/ 9717 w 10000"/>
              <a:gd name="connsiteY71" fmla="*/ 2341 h 10000"/>
              <a:gd name="connsiteX72" fmla="*/ 9662 w 10000"/>
              <a:gd name="connsiteY72" fmla="*/ 2030 h 10000"/>
              <a:gd name="connsiteX73" fmla="*/ 9606 w 10000"/>
              <a:gd name="connsiteY73" fmla="*/ 1720 h 10000"/>
              <a:gd name="connsiteX74" fmla="*/ 9558 w 10000"/>
              <a:gd name="connsiteY74" fmla="*/ 1447 h 10000"/>
              <a:gd name="connsiteX75" fmla="*/ 9517 w 10000"/>
              <a:gd name="connsiteY75" fmla="*/ 1227 h 10000"/>
              <a:gd name="connsiteX76" fmla="*/ 9503 w 10000"/>
              <a:gd name="connsiteY76" fmla="*/ 1098 h 10000"/>
              <a:gd name="connsiteX77" fmla="*/ 9489 w 10000"/>
              <a:gd name="connsiteY77" fmla="*/ 1015 h 10000"/>
              <a:gd name="connsiteX78" fmla="*/ 9454 w 10000"/>
              <a:gd name="connsiteY78" fmla="*/ 909 h 10000"/>
              <a:gd name="connsiteX79" fmla="*/ 9406 w 10000"/>
              <a:gd name="connsiteY79" fmla="*/ 773 h 10000"/>
              <a:gd name="connsiteX80" fmla="*/ 9351 w 10000"/>
              <a:gd name="connsiteY80" fmla="*/ 652 h 10000"/>
              <a:gd name="connsiteX81" fmla="*/ 9282 w 10000"/>
              <a:gd name="connsiteY81" fmla="*/ 530 h 10000"/>
              <a:gd name="connsiteX82" fmla="*/ 9206 w 10000"/>
              <a:gd name="connsiteY82" fmla="*/ 417 h 10000"/>
              <a:gd name="connsiteX83" fmla="*/ 9130 w 10000"/>
              <a:gd name="connsiteY83" fmla="*/ 333 h 10000"/>
              <a:gd name="connsiteX84" fmla="*/ 9047 w 10000"/>
              <a:gd name="connsiteY84" fmla="*/ 273 h 10000"/>
              <a:gd name="connsiteX85" fmla="*/ 8999 w 10000"/>
              <a:gd name="connsiteY85" fmla="*/ 250 h 10000"/>
              <a:gd name="connsiteX86" fmla="*/ 8930 w 10000"/>
              <a:gd name="connsiteY86" fmla="*/ 227 h 10000"/>
              <a:gd name="connsiteX87" fmla="*/ 8847 w 10000"/>
              <a:gd name="connsiteY87" fmla="*/ 197 h 10000"/>
              <a:gd name="connsiteX88" fmla="*/ 8757 w 10000"/>
              <a:gd name="connsiteY88" fmla="*/ 182 h 10000"/>
              <a:gd name="connsiteX89" fmla="*/ 8653 w 10000"/>
              <a:gd name="connsiteY89" fmla="*/ 159 h 10000"/>
              <a:gd name="connsiteX90" fmla="*/ 8529 w 10000"/>
              <a:gd name="connsiteY90" fmla="*/ 129 h 10000"/>
              <a:gd name="connsiteX91" fmla="*/ 8412 w 10000"/>
              <a:gd name="connsiteY91" fmla="*/ 106 h 10000"/>
              <a:gd name="connsiteX92" fmla="*/ 8287 w 10000"/>
              <a:gd name="connsiteY92" fmla="*/ 83 h 10000"/>
              <a:gd name="connsiteX93" fmla="*/ 8149 w 10000"/>
              <a:gd name="connsiteY93" fmla="*/ 61 h 10000"/>
              <a:gd name="connsiteX94" fmla="*/ 8025 w 10000"/>
              <a:gd name="connsiteY94" fmla="*/ 45 h 10000"/>
              <a:gd name="connsiteX95" fmla="*/ 7901 w 10000"/>
              <a:gd name="connsiteY95" fmla="*/ 23 h 10000"/>
              <a:gd name="connsiteX96" fmla="*/ 7783 w 10000"/>
              <a:gd name="connsiteY96" fmla="*/ 15 h 10000"/>
              <a:gd name="connsiteX97" fmla="*/ 7673 w 10000"/>
              <a:gd name="connsiteY97" fmla="*/ 8 h 10000"/>
              <a:gd name="connsiteX98" fmla="*/ 7569 w 10000"/>
              <a:gd name="connsiteY98" fmla="*/ 0 h 10000"/>
              <a:gd name="connsiteX99" fmla="*/ 7472 w 10000"/>
              <a:gd name="connsiteY99" fmla="*/ 0 h 10000"/>
              <a:gd name="connsiteX100" fmla="*/ 7403 w 10000"/>
              <a:gd name="connsiteY100" fmla="*/ 8 h 10000"/>
              <a:gd name="connsiteX101" fmla="*/ 7320 w 10000"/>
              <a:gd name="connsiteY101" fmla="*/ 15 h 10000"/>
              <a:gd name="connsiteX102" fmla="*/ 7203 w 10000"/>
              <a:gd name="connsiteY102" fmla="*/ 45 h 10000"/>
              <a:gd name="connsiteX103" fmla="*/ 7065 w 10000"/>
              <a:gd name="connsiteY103" fmla="*/ 68 h 10000"/>
              <a:gd name="connsiteX104" fmla="*/ 6906 w 10000"/>
              <a:gd name="connsiteY104" fmla="*/ 106 h 10000"/>
              <a:gd name="connsiteX105" fmla="*/ 6733 w 10000"/>
              <a:gd name="connsiteY105" fmla="*/ 144 h 10000"/>
              <a:gd name="connsiteX106" fmla="*/ 6540 w 10000"/>
              <a:gd name="connsiteY106" fmla="*/ 189 h 10000"/>
              <a:gd name="connsiteX107" fmla="*/ 6354 w 10000"/>
              <a:gd name="connsiteY107" fmla="*/ 242 h 10000"/>
              <a:gd name="connsiteX108" fmla="*/ 6146 w 10000"/>
              <a:gd name="connsiteY108" fmla="*/ 295 h 10000"/>
              <a:gd name="connsiteX109" fmla="*/ 5946 w 10000"/>
              <a:gd name="connsiteY109" fmla="*/ 348 h 10000"/>
              <a:gd name="connsiteX110" fmla="*/ 5746 w 10000"/>
              <a:gd name="connsiteY110" fmla="*/ 402 h 10000"/>
              <a:gd name="connsiteX111" fmla="*/ 5559 w 10000"/>
              <a:gd name="connsiteY111" fmla="*/ 455 h 10000"/>
              <a:gd name="connsiteX112" fmla="*/ 5380 w 10000"/>
              <a:gd name="connsiteY112" fmla="*/ 500 h 10000"/>
              <a:gd name="connsiteX113" fmla="*/ 5214 w 10000"/>
              <a:gd name="connsiteY113" fmla="*/ 538 h 10000"/>
              <a:gd name="connsiteX114" fmla="*/ 5069 w 10000"/>
              <a:gd name="connsiteY114" fmla="*/ 583 h 10000"/>
              <a:gd name="connsiteX115" fmla="*/ 4952 w 10000"/>
              <a:gd name="connsiteY115" fmla="*/ 621 h 10000"/>
              <a:gd name="connsiteX116" fmla="*/ 4862 w 10000"/>
              <a:gd name="connsiteY116" fmla="*/ 644 h 10000"/>
              <a:gd name="connsiteX117" fmla="*/ 4786 w 10000"/>
              <a:gd name="connsiteY117" fmla="*/ 674 h 10000"/>
              <a:gd name="connsiteX118" fmla="*/ 4696 w 10000"/>
              <a:gd name="connsiteY118" fmla="*/ 697 h 10000"/>
              <a:gd name="connsiteX119" fmla="*/ 4593 w 10000"/>
              <a:gd name="connsiteY119" fmla="*/ 735 h 10000"/>
              <a:gd name="connsiteX120" fmla="*/ 4489 w 10000"/>
              <a:gd name="connsiteY120" fmla="*/ 765 h 10000"/>
              <a:gd name="connsiteX121" fmla="*/ 4372 w 10000"/>
              <a:gd name="connsiteY121" fmla="*/ 803 h 10000"/>
              <a:gd name="connsiteX122" fmla="*/ 4254 w 10000"/>
              <a:gd name="connsiteY122" fmla="*/ 848 h 10000"/>
              <a:gd name="connsiteX123" fmla="*/ 4123 w 10000"/>
              <a:gd name="connsiteY123" fmla="*/ 886 h 10000"/>
              <a:gd name="connsiteX124" fmla="*/ 3999 w 10000"/>
              <a:gd name="connsiteY124" fmla="*/ 932 h 10000"/>
              <a:gd name="connsiteX125" fmla="*/ 3860 w 10000"/>
              <a:gd name="connsiteY125" fmla="*/ 985 h 10000"/>
              <a:gd name="connsiteX126" fmla="*/ 3729 w 10000"/>
              <a:gd name="connsiteY126" fmla="*/ 1030 h 10000"/>
              <a:gd name="connsiteX127" fmla="*/ 3591 w 10000"/>
              <a:gd name="connsiteY127" fmla="*/ 1091 h 10000"/>
              <a:gd name="connsiteX128" fmla="*/ 3460 w 10000"/>
              <a:gd name="connsiteY128" fmla="*/ 1144 h 10000"/>
              <a:gd name="connsiteX129" fmla="*/ 3329 w 10000"/>
              <a:gd name="connsiteY129" fmla="*/ 1205 h 10000"/>
              <a:gd name="connsiteX130" fmla="*/ 3198 w 10000"/>
              <a:gd name="connsiteY130" fmla="*/ 1265 h 10000"/>
              <a:gd name="connsiteX131" fmla="*/ 3073 w 10000"/>
              <a:gd name="connsiteY131" fmla="*/ 1326 h 10000"/>
              <a:gd name="connsiteX132" fmla="*/ 2956 w 10000"/>
              <a:gd name="connsiteY132" fmla="*/ 1394 h 10000"/>
              <a:gd name="connsiteX133" fmla="*/ 2742 w 10000"/>
              <a:gd name="connsiteY133" fmla="*/ 1515 h 10000"/>
              <a:gd name="connsiteX134" fmla="*/ 2541 w 10000"/>
              <a:gd name="connsiteY134" fmla="*/ 1644 h 10000"/>
              <a:gd name="connsiteX135" fmla="*/ 2376 w 10000"/>
              <a:gd name="connsiteY135" fmla="*/ 1742 h 10000"/>
              <a:gd name="connsiteX136" fmla="*/ 2217 w 10000"/>
              <a:gd name="connsiteY136" fmla="*/ 1848 h 10000"/>
              <a:gd name="connsiteX137" fmla="*/ 2079 w 10000"/>
              <a:gd name="connsiteY137" fmla="*/ 1939 h 10000"/>
              <a:gd name="connsiteX138" fmla="*/ 1968 w 10000"/>
              <a:gd name="connsiteY138" fmla="*/ 2023 h 10000"/>
              <a:gd name="connsiteX139" fmla="*/ 1865 w 10000"/>
              <a:gd name="connsiteY139" fmla="*/ 2106 h 10000"/>
              <a:gd name="connsiteX140" fmla="*/ 1789 w 10000"/>
              <a:gd name="connsiteY140" fmla="*/ 2182 h 10000"/>
              <a:gd name="connsiteX141" fmla="*/ 1706 w 10000"/>
              <a:gd name="connsiteY141" fmla="*/ 2250 h 10000"/>
              <a:gd name="connsiteX142" fmla="*/ 1630 w 10000"/>
              <a:gd name="connsiteY142" fmla="*/ 2311 h 10000"/>
              <a:gd name="connsiteX143" fmla="*/ 1547 w 10000"/>
              <a:gd name="connsiteY143" fmla="*/ 2364 h 10000"/>
              <a:gd name="connsiteX144" fmla="*/ 1471 w 10000"/>
              <a:gd name="connsiteY144" fmla="*/ 2409 h 10000"/>
              <a:gd name="connsiteX145" fmla="*/ 1395 w 10000"/>
              <a:gd name="connsiteY145" fmla="*/ 2447 h 10000"/>
              <a:gd name="connsiteX146" fmla="*/ 1340 w 10000"/>
              <a:gd name="connsiteY146" fmla="*/ 2470 h 10000"/>
              <a:gd name="connsiteX147" fmla="*/ 1312 w 10000"/>
              <a:gd name="connsiteY147" fmla="*/ 2485 h 10000"/>
              <a:gd name="connsiteX148" fmla="*/ 1291 w 10000"/>
              <a:gd name="connsiteY14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55 w 10000"/>
              <a:gd name="connsiteY66" fmla="*/ 3652 h 10000"/>
              <a:gd name="connsiteX67" fmla="*/ 9814 w 10000"/>
              <a:gd name="connsiteY67" fmla="*/ 2939 h 10000"/>
              <a:gd name="connsiteX68" fmla="*/ 9793 w 10000"/>
              <a:gd name="connsiteY68" fmla="*/ 2818 h 10000"/>
              <a:gd name="connsiteX69" fmla="*/ 9765 w 10000"/>
              <a:gd name="connsiteY69" fmla="*/ 2606 h 10000"/>
              <a:gd name="connsiteX70" fmla="*/ 9717 w 10000"/>
              <a:gd name="connsiteY70" fmla="*/ 2341 h 10000"/>
              <a:gd name="connsiteX71" fmla="*/ 9662 w 10000"/>
              <a:gd name="connsiteY71" fmla="*/ 2030 h 10000"/>
              <a:gd name="connsiteX72" fmla="*/ 9606 w 10000"/>
              <a:gd name="connsiteY72" fmla="*/ 1720 h 10000"/>
              <a:gd name="connsiteX73" fmla="*/ 9558 w 10000"/>
              <a:gd name="connsiteY73" fmla="*/ 1447 h 10000"/>
              <a:gd name="connsiteX74" fmla="*/ 9517 w 10000"/>
              <a:gd name="connsiteY74" fmla="*/ 1227 h 10000"/>
              <a:gd name="connsiteX75" fmla="*/ 9503 w 10000"/>
              <a:gd name="connsiteY75" fmla="*/ 1098 h 10000"/>
              <a:gd name="connsiteX76" fmla="*/ 9489 w 10000"/>
              <a:gd name="connsiteY76" fmla="*/ 1015 h 10000"/>
              <a:gd name="connsiteX77" fmla="*/ 9454 w 10000"/>
              <a:gd name="connsiteY77" fmla="*/ 909 h 10000"/>
              <a:gd name="connsiteX78" fmla="*/ 9406 w 10000"/>
              <a:gd name="connsiteY78" fmla="*/ 773 h 10000"/>
              <a:gd name="connsiteX79" fmla="*/ 9351 w 10000"/>
              <a:gd name="connsiteY79" fmla="*/ 652 h 10000"/>
              <a:gd name="connsiteX80" fmla="*/ 9282 w 10000"/>
              <a:gd name="connsiteY80" fmla="*/ 530 h 10000"/>
              <a:gd name="connsiteX81" fmla="*/ 9206 w 10000"/>
              <a:gd name="connsiteY81" fmla="*/ 417 h 10000"/>
              <a:gd name="connsiteX82" fmla="*/ 9130 w 10000"/>
              <a:gd name="connsiteY82" fmla="*/ 333 h 10000"/>
              <a:gd name="connsiteX83" fmla="*/ 9047 w 10000"/>
              <a:gd name="connsiteY83" fmla="*/ 273 h 10000"/>
              <a:gd name="connsiteX84" fmla="*/ 8999 w 10000"/>
              <a:gd name="connsiteY84" fmla="*/ 250 h 10000"/>
              <a:gd name="connsiteX85" fmla="*/ 8930 w 10000"/>
              <a:gd name="connsiteY85" fmla="*/ 227 h 10000"/>
              <a:gd name="connsiteX86" fmla="*/ 8847 w 10000"/>
              <a:gd name="connsiteY86" fmla="*/ 197 h 10000"/>
              <a:gd name="connsiteX87" fmla="*/ 8757 w 10000"/>
              <a:gd name="connsiteY87" fmla="*/ 182 h 10000"/>
              <a:gd name="connsiteX88" fmla="*/ 8653 w 10000"/>
              <a:gd name="connsiteY88" fmla="*/ 159 h 10000"/>
              <a:gd name="connsiteX89" fmla="*/ 8529 w 10000"/>
              <a:gd name="connsiteY89" fmla="*/ 129 h 10000"/>
              <a:gd name="connsiteX90" fmla="*/ 8412 w 10000"/>
              <a:gd name="connsiteY90" fmla="*/ 106 h 10000"/>
              <a:gd name="connsiteX91" fmla="*/ 8287 w 10000"/>
              <a:gd name="connsiteY91" fmla="*/ 83 h 10000"/>
              <a:gd name="connsiteX92" fmla="*/ 8149 w 10000"/>
              <a:gd name="connsiteY92" fmla="*/ 61 h 10000"/>
              <a:gd name="connsiteX93" fmla="*/ 8025 w 10000"/>
              <a:gd name="connsiteY93" fmla="*/ 45 h 10000"/>
              <a:gd name="connsiteX94" fmla="*/ 7901 w 10000"/>
              <a:gd name="connsiteY94" fmla="*/ 23 h 10000"/>
              <a:gd name="connsiteX95" fmla="*/ 7783 w 10000"/>
              <a:gd name="connsiteY95" fmla="*/ 15 h 10000"/>
              <a:gd name="connsiteX96" fmla="*/ 7673 w 10000"/>
              <a:gd name="connsiteY96" fmla="*/ 8 h 10000"/>
              <a:gd name="connsiteX97" fmla="*/ 7569 w 10000"/>
              <a:gd name="connsiteY97" fmla="*/ 0 h 10000"/>
              <a:gd name="connsiteX98" fmla="*/ 7472 w 10000"/>
              <a:gd name="connsiteY98" fmla="*/ 0 h 10000"/>
              <a:gd name="connsiteX99" fmla="*/ 7403 w 10000"/>
              <a:gd name="connsiteY99" fmla="*/ 8 h 10000"/>
              <a:gd name="connsiteX100" fmla="*/ 7320 w 10000"/>
              <a:gd name="connsiteY100" fmla="*/ 15 h 10000"/>
              <a:gd name="connsiteX101" fmla="*/ 7203 w 10000"/>
              <a:gd name="connsiteY101" fmla="*/ 45 h 10000"/>
              <a:gd name="connsiteX102" fmla="*/ 7065 w 10000"/>
              <a:gd name="connsiteY102" fmla="*/ 68 h 10000"/>
              <a:gd name="connsiteX103" fmla="*/ 6906 w 10000"/>
              <a:gd name="connsiteY103" fmla="*/ 106 h 10000"/>
              <a:gd name="connsiteX104" fmla="*/ 6733 w 10000"/>
              <a:gd name="connsiteY104" fmla="*/ 144 h 10000"/>
              <a:gd name="connsiteX105" fmla="*/ 6540 w 10000"/>
              <a:gd name="connsiteY105" fmla="*/ 189 h 10000"/>
              <a:gd name="connsiteX106" fmla="*/ 6354 w 10000"/>
              <a:gd name="connsiteY106" fmla="*/ 242 h 10000"/>
              <a:gd name="connsiteX107" fmla="*/ 6146 w 10000"/>
              <a:gd name="connsiteY107" fmla="*/ 295 h 10000"/>
              <a:gd name="connsiteX108" fmla="*/ 5946 w 10000"/>
              <a:gd name="connsiteY108" fmla="*/ 348 h 10000"/>
              <a:gd name="connsiteX109" fmla="*/ 5746 w 10000"/>
              <a:gd name="connsiteY109" fmla="*/ 402 h 10000"/>
              <a:gd name="connsiteX110" fmla="*/ 5559 w 10000"/>
              <a:gd name="connsiteY110" fmla="*/ 455 h 10000"/>
              <a:gd name="connsiteX111" fmla="*/ 5380 w 10000"/>
              <a:gd name="connsiteY111" fmla="*/ 500 h 10000"/>
              <a:gd name="connsiteX112" fmla="*/ 5214 w 10000"/>
              <a:gd name="connsiteY112" fmla="*/ 538 h 10000"/>
              <a:gd name="connsiteX113" fmla="*/ 5069 w 10000"/>
              <a:gd name="connsiteY113" fmla="*/ 583 h 10000"/>
              <a:gd name="connsiteX114" fmla="*/ 4952 w 10000"/>
              <a:gd name="connsiteY114" fmla="*/ 621 h 10000"/>
              <a:gd name="connsiteX115" fmla="*/ 4862 w 10000"/>
              <a:gd name="connsiteY115" fmla="*/ 644 h 10000"/>
              <a:gd name="connsiteX116" fmla="*/ 4786 w 10000"/>
              <a:gd name="connsiteY116" fmla="*/ 674 h 10000"/>
              <a:gd name="connsiteX117" fmla="*/ 4696 w 10000"/>
              <a:gd name="connsiteY117" fmla="*/ 697 h 10000"/>
              <a:gd name="connsiteX118" fmla="*/ 4593 w 10000"/>
              <a:gd name="connsiteY118" fmla="*/ 735 h 10000"/>
              <a:gd name="connsiteX119" fmla="*/ 4489 w 10000"/>
              <a:gd name="connsiteY119" fmla="*/ 765 h 10000"/>
              <a:gd name="connsiteX120" fmla="*/ 4372 w 10000"/>
              <a:gd name="connsiteY120" fmla="*/ 803 h 10000"/>
              <a:gd name="connsiteX121" fmla="*/ 4254 w 10000"/>
              <a:gd name="connsiteY121" fmla="*/ 848 h 10000"/>
              <a:gd name="connsiteX122" fmla="*/ 4123 w 10000"/>
              <a:gd name="connsiteY122" fmla="*/ 886 h 10000"/>
              <a:gd name="connsiteX123" fmla="*/ 3999 w 10000"/>
              <a:gd name="connsiteY123" fmla="*/ 932 h 10000"/>
              <a:gd name="connsiteX124" fmla="*/ 3860 w 10000"/>
              <a:gd name="connsiteY124" fmla="*/ 985 h 10000"/>
              <a:gd name="connsiteX125" fmla="*/ 3729 w 10000"/>
              <a:gd name="connsiteY125" fmla="*/ 1030 h 10000"/>
              <a:gd name="connsiteX126" fmla="*/ 3591 w 10000"/>
              <a:gd name="connsiteY126" fmla="*/ 1091 h 10000"/>
              <a:gd name="connsiteX127" fmla="*/ 3460 w 10000"/>
              <a:gd name="connsiteY127" fmla="*/ 1144 h 10000"/>
              <a:gd name="connsiteX128" fmla="*/ 3329 w 10000"/>
              <a:gd name="connsiteY128" fmla="*/ 1205 h 10000"/>
              <a:gd name="connsiteX129" fmla="*/ 3198 w 10000"/>
              <a:gd name="connsiteY129" fmla="*/ 1265 h 10000"/>
              <a:gd name="connsiteX130" fmla="*/ 3073 w 10000"/>
              <a:gd name="connsiteY130" fmla="*/ 1326 h 10000"/>
              <a:gd name="connsiteX131" fmla="*/ 2956 w 10000"/>
              <a:gd name="connsiteY131" fmla="*/ 1394 h 10000"/>
              <a:gd name="connsiteX132" fmla="*/ 2742 w 10000"/>
              <a:gd name="connsiteY132" fmla="*/ 1515 h 10000"/>
              <a:gd name="connsiteX133" fmla="*/ 2541 w 10000"/>
              <a:gd name="connsiteY133" fmla="*/ 1644 h 10000"/>
              <a:gd name="connsiteX134" fmla="*/ 2376 w 10000"/>
              <a:gd name="connsiteY134" fmla="*/ 1742 h 10000"/>
              <a:gd name="connsiteX135" fmla="*/ 2217 w 10000"/>
              <a:gd name="connsiteY135" fmla="*/ 1848 h 10000"/>
              <a:gd name="connsiteX136" fmla="*/ 2079 w 10000"/>
              <a:gd name="connsiteY136" fmla="*/ 1939 h 10000"/>
              <a:gd name="connsiteX137" fmla="*/ 1968 w 10000"/>
              <a:gd name="connsiteY137" fmla="*/ 2023 h 10000"/>
              <a:gd name="connsiteX138" fmla="*/ 1865 w 10000"/>
              <a:gd name="connsiteY138" fmla="*/ 2106 h 10000"/>
              <a:gd name="connsiteX139" fmla="*/ 1789 w 10000"/>
              <a:gd name="connsiteY139" fmla="*/ 2182 h 10000"/>
              <a:gd name="connsiteX140" fmla="*/ 1706 w 10000"/>
              <a:gd name="connsiteY140" fmla="*/ 2250 h 10000"/>
              <a:gd name="connsiteX141" fmla="*/ 1630 w 10000"/>
              <a:gd name="connsiteY141" fmla="*/ 2311 h 10000"/>
              <a:gd name="connsiteX142" fmla="*/ 1547 w 10000"/>
              <a:gd name="connsiteY142" fmla="*/ 2364 h 10000"/>
              <a:gd name="connsiteX143" fmla="*/ 1471 w 10000"/>
              <a:gd name="connsiteY143" fmla="*/ 2409 h 10000"/>
              <a:gd name="connsiteX144" fmla="*/ 1395 w 10000"/>
              <a:gd name="connsiteY144" fmla="*/ 2447 h 10000"/>
              <a:gd name="connsiteX145" fmla="*/ 1340 w 10000"/>
              <a:gd name="connsiteY145" fmla="*/ 2470 h 10000"/>
              <a:gd name="connsiteX146" fmla="*/ 1312 w 10000"/>
              <a:gd name="connsiteY146" fmla="*/ 2485 h 10000"/>
              <a:gd name="connsiteX147" fmla="*/ 1291 w 10000"/>
              <a:gd name="connsiteY14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14 w 10000"/>
              <a:gd name="connsiteY66" fmla="*/ 2939 h 10000"/>
              <a:gd name="connsiteX67" fmla="*/ 9793 w 10000"/>
              <a:gd name="connsiteY67" fmla="*/ 2818 h 10000"/>
              <a:gd name="connsiteX68" fmla="*/ 9765 w 10000"/>
              <a:gd name="connsiteY68" fmla="*/ 2606 h 10000"/>
              <a:gd name="connsiteX69" fmla="*/ 9717 w 10000"/>
              <a:gd name="connsiteY69" fmla="*/ 2341 h 10000"/>
              <a:gd name="connsiteX70" fmla="*/ 9662 w 10000"/>
              <a:gd name="connsiteY70" fmla="*/ 2030 h 10000"/>
              <a:gd name="connsiteX71" fmla="*/ 9606 w 10000"/>
              <a:gd name="connsiteY71" fmla="*/ 1720 h 10000"/>
              <a:gd name="connsiteX72" fmla="*/ 9558 w 10000"/>
              <a:gd name="connsiteY72" fmla="*/ 1447 h 10000"/>
              <a:gd name="connsiteX73" fmla="*/ 9517 w 10000"/>
              <a:gd name="connsiteY73" fmla="*/ 1227 h 10000"/>
              <a:gd name="connsiteX74" fmla="*/ 9503 w 10000"/>
              <a:gd name="connsiteY74" fmla="*/ 1098 h 10000"/>
              <a:gd name="connsiteX75" fmla="*/ 9489 w 10000"/>
              <a:gd name="connsiteY75" fmla="*/ 1015 h 10000"/>
              <a:gd name="connsiteX76" fmla="*/ 9454 w 10000"/>
              <a:gd name="connsiteY76" fmla="*/ 909 h 10000"/>
              <a:gd name="connsiteX77" fmla="*/ 9406 w 10000"/>
              <a:gd name="connsiteY77" fmla="*/ 773 h 10000"/>
              <a:gd name="connsiteX78" fmla="*/ 9351 w 10000"/>
              <a:gd name="connsiteY78" fmla="*/ 652 h 10000"/>
              <a:gd name="connsiteX79" fmla="*/ 9282 w 10000"/>
              <a:gd name="connsiteY79" fmla="*/ 530 h 10000"/>
              <a:gd name="connsiteX80" fmla="*/ 9206 w 10000"/>
              <a:gd name="connsiteY80" fmla="*/ 417 h 10000"/>
              <a:gd name="connsiteX81" fmla="*/ 9130 w 10000"/>
              <a:gd name="connsiteY81" fmla="*/ 333 h 10000"/>
              <a:gd name="connsiteX82" fmla="*/ 9047 w 10000"/>
              <a:gd name="connsiteY82" fmla="*/ 273 h 10000"/>
              <a:gd name="connsiteX83" fmla="*/ 8999 w 10000"/>
              <a:gd name="connsiteY83" fmla="*/ 250 h 10000"/>
              <a:gd name="connsiteX84" fmla="*/ 8930 w 10000"/>
              <a:gd name="connsiteY84" fmla="*/ 227 h 10000"/>
              <a:gd name="connsiteX85" fmla="*/ 8847 w 10000"/>
              <a:gd name="connsiteY85" fmla="*/ 197 h 10000"/>
              <a:gd name="connsiteX86" fmla="*/ 8757 w 10000"/>
              <a:gd name="connsiteY86" fmla="*/ 182 h 10000"/>
              <a:gd name="connsiteX87" fmla="*/ 8653 w 10000"/>
              <a:gd name="connsiteY87" fmla="*/ 159 h 10000"/>
              <a:gd name="connsiteX88" fmla="*/ 8529 w 10000"/>
              <a:gd name="connsiteY88" fmla="*/ 129 h 10000"/>
              <a:gd name="connsiteX89" fmla="*/ 8412 w 10000"/>
              <a:gd name="connsiteY89" fmla="*/ 106 h 10000"/>
              <a:gd name="connsiteX90" fmla="*/ 8287 w 10000"/>
              <a:gd name="connsiteY90" fmla="*/ 83 h 10000"/>
              <a:gd name="connsiteX91" fmla="*/ 8149 w 10000"/>
              <a:gd name="connsiteY91" fmla="*/ 61 h 10000"/>
              <a:gd name="connsiteX92" fmla="*/ 8025 w 10000"/>
              <a:gd name="connsiteY92" fmla="*/ 45 h 10000"/>
              <a:gd name="connsiteX93" fmla="*/ 7901 w 10000"/>
              <a:gd name="connsiteY93" fmla="*/ 23 h 10000"/>
              <a:gd name="connsiteX94" fmla="*/ 7783 w 10000"/>
              <a:gd name="connsiteY94" fmla="*/ 15 h 10000"/>
              <a:gd name="connsiteX95" fmla="*/ 7673 w 10000"/>
              <a:gd name="connsiteY95" fmla="*/ 8 h 10000"/>
              <a:gd name="connsiteX96" fmla="*/ 7569 w 10000"/>
              <a:gd name="connsiteY96" fmla="*/ 0 h 10000"/>
              <a:gd name="connsiteX97" fmla="*/ 7472 w 10000"/>
              <a:gd name="connsiteY97" fmla="*/ 0 h 10000"/>
              <a:gd name="connsiteX98" fmla="*/ 7403 w 10000"/>
              <a:gd name="connsiteY98" fmla="*/ 8 h 10000"/>
              <a:gd name="connsiteX99" fmla="*/ 7320 w 10000"/>
              <a:gd name="connsiteY99" fmla="*/ 15 h 10000"/>
              <a:gd name="connsiteX100" fmla="*/ 7203 w 10000"/>
              <a:gd name="connsiteY100" fmla="*/ 45 h 10000"/>
              <a:gd name="connsiteX101" fmla="*/ 7065 w 10000"/>
              <a:gd name="connsiteY101" fmla="*/ 68 h 10000"/>
              <a:gd name="connsiteX102" fmla="*/ 6906 w 10000"/>
              <a:gd name="connsiteY102" fmla="*/ 106 h 10000"/>
              <a:gd name="connsiteX103" fmla="*/ 6733 w 10000"/>
              <a:gd name="connsiteY103" fmla="*/ 144 h 10000"/>
              <a:gd name="connsiteX104" fmla="*/ 6540 w 10000"/>
              <a:gd name="connsiteY104" fmla="*/ 189 h 10000"/>
              <a:gd name="connsiteX105" fmla="*/ 6354 w 10000"/>
              <a:gd name="connsiteY105" fmla="*/ 242 h 10000"/>
              <a:gd name="connsiteX106" fmla="*/ 6146 w 10000"/>
              <a:gd name="connsiteY106" fmla="*/ 295 h 10000"/>
              <a:gd name="connsiteX107" fmla="*/ 5946 w 10000"/>
              <a:gd name="connsiteY107" fmla="*/ 348 h 10000"/>
              <a:gd name="connsiteX108" fmla="*/ 5746 w 10000"/>
              <a:gd name="connsiteY108" fmla="*/ 402 h 10000"/>
              <a:gd name="connsiteX109" fmla="*/ 5559 w 10000"/>
              <a:gd name="connsiteY109" fmla="*/ 455 h 10000"/>
              <a:gd name="connsiteX110" fmla="*/ 5380 w 10000"/>
              <a:gd name="connsiteY110" fmla="*/ 500 h 10000"/>
              <a:gd name="connsiteX111" fmla="*/ 5214 w 10000"/>
              <a:gd name="connsiteY111" fmla="*/ 538 h 10000"/>
              <a:gd name="connsiteX112" fmla="*/ 5069 w 10000"/>
              <a:gd name="connsiteY112" fmla="*/ 583 h 10000"/>
              <a:gd name="connsiteX113" fmla="*/ 4952 w 10000"/>
              <a:gd name="connsiteY113" fmla="*/ 621 h 10000"/>
              <a:gd name="connsiteX114" fmla="*/ 4862 w 10000"/>
              <a:gd name="connsiteY114" fmla="*/ 644 h 10000"/>
              <a:gd name="connsiteX115" fmla="*/ 4786 w 10000"/>
              <a:gd name="connsiteY115" fmla="*/ 674 h 10000"/>
              <a:gd name="connsiteX116" fmla="*/ 4696 w 10000"/>
              <a:gd name="connsiteY116" fmla="*/ 697 h 10000"/>
              <a:gd name="connsiteX117" fmla="*/ 4593 w 10000"/>
              <a:gd name="connsiteY117" fmla="*/ 735 h 10000"/>
              <a:gd name="connsiteX118" fmla="*/ 4489 w 10000"/>
              <a:gd name="connsiteY118" fmla="*/ 765 h 10000"/>
              <a:gd name="connsiteX119" fmla="*/ 4372 w 10000"/>
              <a:gd name="connsiteY119" fmla="*/ 803 h 10000"/>
              <a:gd name="connsiteX120" fmla="*/ 4254 w 10000"/>
              <a:gd name="connsiteY120" fmla="*/ 848 h 10000"/>
              <a:gd name="connsiteX121" fmla="*/ 4123 w 10000"/>
              <a:gd name="connsiteY121" fmla="*/ 886 h 10000"/>
              <a:gd name="connsiteX122" fmla="*/ 3999 w 10000"/>
              <a:gd name="connsiteY122" fmla="*/ 932 h 10000"/>
              <a:gd name="connsiteX123" fmla="*/ 3860 w 10000"/>
              <a:gd name="connsiteY123" fmla="*/ 985 h 10000"/>
              <a:gd name="connsiteX124" fmla="*/ 3729 w 10000"/>
              <a:gd name="connsiteY124" fmla="*/ 1030 h 10000"/>
              <a:gd name="connsiteX125" fmla="*/ 3591 w 10000"/>
              <a:gd name="connsiteY125" fmla="*/ 1091 h 10000"/>
              <a:gd name="connsiteX126" fmla="*/ 3460 w 10000"/>
              <a:gd name="connsiteY126" fmla="*/ 1144 h 10000"/>
              <a:gd name="connsiteX127" fmla="*/ 3329 w 10000"/>
              <a:gd name="connsiteY127" fmla="*/ 1205 h 10000"/>
              <a:gd name="connsiteX128" fmla="*/ 3198 w 10000"/>
              <a:gd name="connsiteY128" fmla="*/ 1265 h 10000"/>
              <a:gd name="connsiteX129" fmla="*/ 3073 w 10000"/>
              <a:gd name="connsiteY129" fmla="*/ 1326 h 10000"/>
              <a:gd name="connsiteX130" fmla="*/ 2956 w 10000"/>
              <a:gd name="connsiteY130" fmla="*/ 1394 h 10000"/>
              <a:gd name="connsiteX131" fmla="*/ 2742 w 10000"/>
              <a:gd name="connsiteY131" fmla="*/ 1515 h 10000"/>
              <a:gd name="connsiteX132" fmla="*/ 2541 w 10000"/>
              <a:gd name="connsiteY132" fmla="*/ 1644 h 10000"/>
              <a:gd name="connsiteX133" fmla="*/ 2376 w 10000"/>
              <a:gd name="connsiteY133" fmla="*/ 1742 h 10000"/>
              <a:gd name="connsiteX134" fmla="*/ 2217 w 10000"/>
              <a:gd name="connsiteY134" fmla="*/ 1848 h 10000"/>
              <a:gd name="connsiteX135" fmla="*/ 2079 w 10000"/>
              <a:gd name="connsiteY135" fmla="*/ 1939 h 10000"/>
              <a:gd name="connsiteX136" fmla="*/ 1968 w 10000"/>
              <a:gd name="connsiteY136" fmla="*/ 2023 h 10000"/>
              <a:gd name="connsiteX137" fmla="*/ 1865 w 10000"/>
              <a:gd name="connsiteY137" fmla="*/ 2106 h 10000"/>
              <a:gd name="connsiteX138" fmla="*/ 1789 w 10000"/>
              <a:gd name="connsiteY138" fmla="*/ 2182 h 10000"/>
              <a:gd name="connsiteX139" fmla="*/ 1706 w 10000"/>
              <a:gd name="connsiteY139" fmla="*/ 2250 h 10000"/>
              <a:gd name="connsiteX140" fmla="*/ 1630 w 10000"/>
              <a:gd name="connsiteY140" fmla="*/ 2311 h 10000"/>
              <a:gd name="connsiteX141" fmla="*/ 1547 w 10000"/>
              <a:gd name="connsiteY141" fmla="*/ 2364 h 10000"/>
              <a:gd name="connsiteX142" fmla="*/ 1471 w 10000"/>
              <a:gd name="connsiteY142" fmla="*/ 2409 h 10000"/>
              <a:gd name="connsiteX143" fmla="*/ 1395 w 10000"/>
              <a:gd name="connsiteY143" fmla="*/ 2447 h 10000"/>
              <a:gd name="connsiteX144" fmla="*/ 1340 w 10000"/>
              <a:gd name="connsiteY144" fmla="*/ 2470 h 10000"/>
              <a:gd name="connsiteX145" fmla="*/ 1312 w 10000"/>
              <a:gd name="connsiteY145" fmla="*/ 2485 h 10000"/>
              <a:gd name="connsiteX146" fmla="*/ 1291 w 10000"/>
              <a:gd name="connsiteY14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814 w 10000"/>
              <a:gd name="connsiteY66" fmla="*/ 2939 h 10000"/>
              <a:gd name="connsiteX67" fmla="*/ 9765 w 10000"/>
              <a:gd name="connsiteY67" fmla="*/ 2606 h 10000"/>
              <a:gd name="connsiteX68" fmla="*/ 9717 w 10000"/>
              <a:gd name="connsiteY68" fmla="*/ 2341 h 10000"/>
              <a:gd name="connsiteX69" fmla="*/ 9662 w 10000"/>
              <a:gd name="connsiteY69" fmla="*/ 2030 h 10000"/>
              <a:gd name="connsiteX70" fmla="*/ 9606 w 10000"/>
              <a:gd name="connsiteY70" fmla="*/ 1720 h 10000"/>
              <a:gd name="connsiteX71" fmla="*/ 9558 w 10000"/>
              <a:gd name="connsiteY71" fmla="*/ 1447 h 10000"/>
              <a:gd name="connsiteX72" fmla="*/ 9517 w 10000"/>
              <a:gd name="connsiteY72" fmla="*/ 1227 h 10000"/>
              <a:gd name="connsiteX73" fmla="*/ 9503 w 10000"/>
              <a:gd name="connsiteY73" fmla="*/ 1098 h 10000"/>
              <a:gd name="connsiteX74" fmla="*/ 9489 w 10000"/>
              <a:gd name="connsiteY74" fmla="*/ 1015 h 10000"/>
              <a:gd name="connsiteX75" fmla="*/ 9454 w 10000"/>
              <a:gd name="connsiteY75" fmla="*/ 909 h 10000"/>
              <a:gd name="connsiteX76" fmla="*/ 9406 w 10000"/>
              <a:gd name="connsiteY76" fmla="*/ 773 h 10000"/>
              <a:gd name="connsiteX77" fmla="*/ 9351 w 10000"/>
              <a:gd name="connsiteY77" fmla="*/ 652 h 10000"/>
              <a:gd name="connsiteX78" fmla="*/ 9282 w 10000"/>
              <a:gd name="connsiteY78" fmla="*/ 530 h 10000"/>
              <a:gd name="connsiteX79" fmla="*/ 9206 w 10000"/>
              <a:gd name="connsiteY79" fmla="*/ 417 h 10000"/>
              <a:gd name="connsiteX80" fmla="*/ 9130 w 10000"/>
              <a:gd name="connsiteY80" fmla="*/ 333 h 10000"/>
              <a:gd name="connsiteX81" fmla="*/ 9047 w 10000"/>
              <a:gd name="connsiteY81" fmla="*/ 273 h 10000"/>
              <a:gd name="connsiteX82" fmla="*/ 8999 w 10000"/>
              <a:gd name="connsiteY82" fmla="*/ 250 h 10000"/>
              <a:gd name="connsiteX83" fmla="*/ 8930 w 10000"/>
              <a:gd name="connsiteY83" fmla="*/ 227 h 10000"/>
              <a:gd name="connsiteX84" fmla="*/ 8847 w 10000"/>
              <a:gd name="connsiteY84" fmla="*/ 197 h 10000"/>
              <a:gd name="connsiteX85" fmla="*/ 8757 w 10000"/>
              <a:gd name="connsiteY85" fmla="*/ 182 h 10000"/>
              <a:gd name="connsiteX86" fmla="*/ 8653 w 10000"/>
              <a:gd name="connsiteY86" fmla="*/ 159 h 10000"/>
              <a:gd name="connsiteX87" fmla="*/ 8529 w 10000"/>
              <a:gd name="connsiteY87" fmla="*/ 129 h 10000"/>
              <a:gd name="connsiteX88" fmla="*/ 8412 w 10000"/>
              <a:gd name="connsiteY88" fmla="*/ 106 h 10000"/>
              <a:gd name="connsiteX89" fmla="*/ 8287 w 10000"/>
              <a:gd name="connsiteY89" fmla="*/ 83 h 10000"/>
              <a:gd name="connsiteX90" fmla="*/ 8149 w 10000"/>
              <a:gd name="connsiteY90" fmla="*/ 61 h 10000"/>
              <a:gd name="connsiteX91" fmla="*/ 8025 w 10000"/>
              <a:gd name="connsiteY91" fmla="*/ 45 h 10000"/>
              <a:gd name="connsiteX92" fmla="*/ 7901 w 10000"/>
              <a:gd name="connsiteY92" fmla="*/ 23 h 10000"/>
              <a:gd name="connsiteX93" fmla="*/ 7783 w 10000"/>
              <a:gd name="connsiteY93" fmla="*/ 15 h 10000"/>
              <a:gd name="connsiteX94" fmla="*/ 7673 w 10000"/>
              <a:gd name="connsiteY94" fmla="*/ 8 h 10000"/>
              <a:gd name="connsiteX95" fmla="*/ 7569 w 10000"/>
              <a:gd name="connsiteY95" fmla="*/ 0 h 10000"/>
              <a:gd name="connsiteX96" fmla="*/ 7472 w 10000"/>
              <a:gd name="connsiteY96" fmla="*/ 0 h 10000"/>
              <a:gd name="connsiteX97" fmla="*/ 7403 w 10000"/>
              <a:gd name="connsiteY97" fmla="*/ 8 h 10000"/>
              <a:gd name="connsiteX98" fmla="*/ 7320 w 10000"/>
              <a:gd name="connsiteY98" fmla="*/ 15 h 10000"/>
              <a:gd name="connsiteX99" fmla="*/ 7203 w 10000"/>
              <a:gd name="connsiteY99" fmla="*/ 45 h 10000"/>
              <a:gd name="connsiteX100" fmla="*/ 7065 w 10000"/>
              <a:gd name="connsiteY100" fmla="*/ 68 h 10000"/>
              <a:gd name="connsiteX101" fmla="*/ 6906 w 10000"/>
              <a:gd name="connsiteY101" fmla="*/ 106 h 10000"/>
              <a:gd name="connsiteX102" fmla="*/ 6733 w 10000"/>
              <a:gd name="connsiteY102" fmla="*/ 144 h 10000"/>
              <a:gd name="connsiteX103" fmla="*/ 6540 w 10000"/>
              <a:gd name="connsiteY103" fmla="*/ 189 h 10000"/>
              <a:gd name="connsiteX104" fmla="*/ 6354 w 10000"/>
              <a:gd name="connsiteY104" fmla="*/ 242 h 10000"/>
              <a:gd name="connsiteX105" fmla="*/ 6146 w 10000"/>
              <a:gd name="connsiteY105" fmla="*/ 295 h 10000"/>
              <a:gd name="connsiteX106" fmla="*/ 5946 w 10000"/>
              <a:gd name="connsiteY106" fmla="*/ 348 h 10000"/>
              <a:gd name="connsiteX107" fmla="*/ 5746 w 10000"/>
              <a:gd name="connsiteY107" fmla="*/ 402 h 10000"/>
              <a:gd name="connsiteX108" fmla="*/ 5559 w 10000"/>
              <a:gd name="connsiteY108" fmla="*/ 455 h 10000"/>
              <a:gd name="connsiteX109" fmla="*/ 5380 w 10000"/>
              <a:gd name="connsiteY109" fmla="*/ 500 h 10000"/>
              <a:gd name="connsiteX110" fmla="*/ 5214 w 10000"/>
              <a:gd name="connsiteY110" fmla="*/ 538 h 10000"/>
              <a:gd name="connsiteX111" fmla="*/ 5069 w 10000"/>
              <a:gd name="connsiteY111" fmla="*/ 583 h 10000"/>
              <a:gd name="connsiteX112" fmla="*/ 4952 w 10000"/>
              <a:gd name="connsiteY112" fmla="*/ 621 h 10000"/>
              <a:gd name="connsiteX113" fmla="*/ 4862 w 10000"/>
              <a:gd name="connsiteY113" fmla="*/ 644 h 10000"/>
              <a:gd name="connsiteX114" fmla="*/ 4786 w 10000"/>
              <a:gd name="connsiteY114" fmla="*/ 674 h 10000"/>
              <a:gd name="connsiteX115" fmla="*/ 4696 w 10000"/>
              <a:gd name="connsiteY115" fmla="*/ 697 h 10000"/>
              <a:gd name="connsiteX116" fmla="*/ 4593 w 10000"/>
              <a:gd name="connsiteY116" fmla="*/ 735 h 10000"/>
              <a:gd name="connsiteX117" fmla="*/ 4489 w 10000"/>
              <a:gd name="connsiteY117" fmla="*/ 765 h 10000"/>
              <a:gd name="connsiteX118" fmla="*/ 4372 w 10000"/>
              <a:gd name="connsiteY118" fmla="*/ 803 h 10000"/>
              <a:gd name="connsiteX119" fmla="*/ 4254 w 10000"/>
              <a:gd name="connsiteY119" fmla="*/ 848 h 10000"/>
              <a:gd name="connsiteX120" fmla="*/ 4123 w 10000"/>
              <a:gd name="connsiteY120" fmla="*/ 886 h 10000"/>
              <a:gd name="connsiteX121" fmla="*/ 3999 w 10000"/>
              <a:gd name="connsiteY121" fmla="*/ 932 h 10000"/>
              <a:gd name="connsiteX122" fmla="*/ 3860 w 10000"/>
              <a:gd name="connsiteY122" fmla="*/ 985 h 10000"/>
              <a:gd name="connsiteX123" fmla="*/ 3729 w 10000"/>
              <a:gd name="connsiteY123" fmla="*/ 1030 h 10000"/>
              <a:gd name="connsiteX124" fmla="*/ 3591 w 10000"/>
              <a:gd name="connsiteY124" fmla="*/ 1091 h 10000"/>
              <a:gd name="connsiteX125" fmla="*/ 3460 w 10000"/>
              <a:gd name="connsiteY125" fmla="*/ 1144 h 10000"/>
              <a:gd name="connsiteX126" fmla="*/ 3329 w 10000"/>
              <a:gd name="connsiteY126" fmla="*/ 1205 h 10000"/>
              <a:gd name="connsiteX127" fmla="*/ 3198 w 10000"/>
              <a:gd name="connsiteY127" fmla="*/ 1265 h 10000"/>
              <a:gd name="connsiteX128" fmla="*/ 3073 w 10000"/>
              <a:gd name="connsiteY128" fmla="*/ 1326 h 10000"/>
              <a:gd name="connsiteX129" fmla="*/ 2956 w 10000"/>
              <a:gd name="connsiteY129" fmla="*/ 1394 h 10000"/>
              <a:gd name="connsiteX130" fmla="*/ 2742 w 10000"/>
              <a:gd name="connsiteY130" fmla="*/ 1515 h 10000"/>
              <a:gd name="connsiteX131" fmla="*/ 2541 w 10000"/>
              <a:gd name="connsiteY131" fmla="*/ 1644 h 10000"/>
              <a:gd name="connsiteX132" fmla="*/ 2376 w 10000"/>
              <a:gd name="connsiteY132" fmla="*/ 1742 h 10000"/>
              <a:gd name="connsiteX133" fmla="*/ 2217 w 10000"/>
              <a:gd name="connsiteY133" fmla="*/ 1848 h 10000"/>
              <a:gd name="connsiteX134" fmla="*/ 2079 w 10000"/>
              <a:gd name="connsiteY134" fmla="*/ 1939 h 10000"/>
              <a:gd name="connsiteX135" fmla="*/ 1968 w 10000"/>
              <a:gd name="connsiteY135" fmla="*/ 2023 h 10000"/>
              <a:gd name="connsiteX136" fmla="*/ 1865 w 10000"/>
              <a:gd name="connsiteY136" fmla="*/ 2106 h 10000"/>
              <a:gd name="connsiteX137" fmla="*/ 1789 w 10000"/>
              <a:gd name="connsiteY137" fmla="*/ 2182 h 10000"/>
              <a:gd name="connsiteX138" fmla="*/ 1706 w 10000"/>
              <a:gd name="connsiteY138" fmla="*/ 2250 h 10000"/>
              <a:gd name="connsiteX139" fmla="*/ 1630 w 10000"/>
              <a:gd name="connsiteY139" fmla="*/ 2311 h 10000"/>
              <a:gd name="connsiteX140" fmla="*/ 1547 w 10000"/>
              <a:gd name="connsiteY140" fmla="*/ 2364 h 10000"/>
              <a:gd name="connsiteX141" fmla="*/ 1471 w 10000"/>
              <a:gd name="connsiteY141" fmla="*/ 2409 h 10000"/>
              <a:gd name="connsiteX142" fmla="*/ 1395 w 10000"/>
              <a:gd name="connsiteY142" fmla="*/ 2447 h 10000"/>
              <a:gd name="connsiteX143" fmla="*/ 1340 w 10000"/>
              <a:gd name="connsiteY143" fmla="*/ 2470 h 10000"/>
              <a:gd name="connsiteX144" fmla="*/ 1312 w 10000"/>
              <a:gd name="connsiteY144" fmla="*/ 2485 h 10000"/>
              <a:gd name="connsiteX145" fmla="*/ 1291 w 10000"/>
              <a:gd name="connsiteY14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765 w 10000"/>
              <a:gd name="connsiteY66" fmla="*/ 2606 h 10000"/>
              <a:gd name="connsiteX67" fmla="*/ 9717 w 10000"/>
              <a:gd name="connsiteY67" fmla="*/ 2341 h 10000"/>
              <a:gd name="connsiteX68" fmla="*/ 9662 w 10000"/>
              <a:gd name="connsiteY68" fmla="*/ 2030 h 10000"/>
              <a:gd name="connsiteX69" fmla="*/ 9606 w 10000"/>
              <a:gd name="connsiteY69" fmla="*/ 1720 h 10000"/>
              <a:gd name="connsiteX70" fmla="*/ 9558 w 10000"/>
              <a:gd name="connsiteY70" fmla="*/ 1447 h 10000"/>
              <a:gd name="connsiteX71" fmla="*/ 9517 w 10000"/>
              <a:gd name="connsiteY71" fmla="*/ 1227 h 10000"/>
              <a:gd name="connsiteX72" fmla="*/ 9503 w 10000"/>
              <a:gd name="connsiteY72" fmla="*/ 1098 h 10000"/>
              <a:gd name="connsiteX73" fmla="*/ 9489 w 10000"/>
              <a:gd name="connsiteY73" fmla="*/ 1015 h 10000"/>
              <a:gd name="connsiteX74" fmla="*/ 9454 w 10000"/>
              <a:gd name="connsiteY74" fmla="*/ 909 h 10000"/>
              <a:gd name="connsiteX75" fmla="*/ 9406 w 10000"/>
              <a:gd name="connsiteY75" fmla="*/ 773 h 10000"/>
              <a:gd name="connsiteX76" fmla="*/ 9351 w 10000"/>
              <a:gd name="connsiteY76" fmla="*/ 652 h 10000"/>
              <a:gd name="connsiteX77" fmla="*/ 9282 w 10000"/>
              <a:gd name="connsiteY77" fmla="*/ 530 h 10000"/>
              <a:gd name="connsiteX78" fmla="*/ 9206 w 10000"/>
              <a:gd name="connsiteY78" fmla="*/ 417 h 10000"/>
              <a:gd name="connsiteX79" fmla="*/ 9130 w 10000"/>
              <a:gd name="connsiteY79" fmla="*/ 333 h 10000"/>
              <a:gd name="connsiteX80" fmla="*/ 9047 w 10000"/>
              <a:gd name="connsiteY80" fmla="*/ 273 h 10000"/>
              <a:gd name="connsiteX81" fmla="*/ 8999 w 10000"/>
              <a:gd name="connsiteY81" fmla="*/ 250 h 10000"/>
              <a:gd name="connsiteX82" fmla="*/ 8930 w 10000"/>
              <a:gd name="connsiteY82" fmla="*/ 227 h 10000"/>
              <a:gd name="connsiteX83" fmla="*/ 8847 w 10000"/>
              <a:gd name="connsiteY83" fmla="*/ 197 h 10000"/>
              <a:gd name="connsiteX84" fmla="*/ 8757 w 10000"/>
              <a:gd name="connsiteY84" fmla="*/ 182 h 10000"/>
              <a:gd name="connsiteX85" fmla="*/ 8653 w 10000"/>
              <a:gd name="connsiteY85" fmla="*/ 159 h 10000"/>
              <a:gd name="connsiteX86" fmla="*/ 8529 w 10000"/>
              <a:gd name="connsiteY86" fmla="*/ 129 h 10000"/>
              <a:gd name="connsiteX87" fmla="*/ 8412 w 10000"/>
              <a:gd name="connsiteY87" fmla="*/ 106 h 10000"/>
              <a:gd name="connsiteX88" fmla="*/ 8287 w 10000"/>
              <a:gd name="connsiteY88" fmla="*/ 83 h 10000"/>
              <a:gd name="connsiteX89" fmla="*/ 8149 w 10000"/>
              <a:gd name="connsiteY89" fmla="*/ 61 h 10000"/>
              <a:gd name="connsiteX90" fmla="*/ 8025 w 10000"/>
              <a:gd name="connsiteY90" fmla="*/ 45 h 10000"/>
              <a:gd name="connsiteX91" fmla="*/ 7901 w 10000"/>
              <a:gd name="connsiteY91" fmla="*/ 23 h 10000"/>
              <a:gd name="connsiteX92" fmla="*/ 7783 w 10000"/>
              <a:gd name="connsiteY92" fmla="*/ 15 h 10000"/>
              <a:gd name="connsiteX93" fmla="*/ 7673 w 10000"/>
              <a:gd name="connsiteY93" fmla="*/ 8 h 10000"/>
              <a:gd name="connsiteX94" fmla="*/ 7569 w 10000"/>
              <a:gd name="connsiteY94" fmla="*/ 0 h 10000"/>
              <a:gd name="connsiteX95" fmla="*/ 7472 w 10000"/>
              <a:gd name="connsiteY95" fmla="*/ 0 h 10000"/>
              <a:gd name="connsiteX96" fmla="*/ 7403 w 10000"/>
              <a:gd name="connsiteY96" fmla="*/ 8 h 10000"/>
              <a:gd name="connsiteX97" fmla="*/ 7320 w 10000"/>
              <a:gd name="connsiteY97" fmla="*/ 15 h 10000"/>
              <a:gd name="connsiteX98" fmla="*/ 7203 w 10000"/>
              <a:gd name="connsiteY98" fmla="*/ 45 h 10000"/>
              <a:gd name="connsiteX99" fmla="*/ 7065 w 10000"/>
              <a:gd name="connsiteY99" fmla="*/ 68 h 10000"/>
              <a:gd name="connsiteX100" fmla="*/ 6906 w 10000"/>
              <a:gd name="connsiteY100" fmla="*/ 106 h 10000"/>
              <a:gd name="connsiteX101" fmla="*/ 6733 w 10000"/>
              <a:gd name="connsiteY101" fmla="*/ 144 h 10000"/>
              <a:gd name="connsiteX102" fmla="*/ 6540 w 10000"/>
              <a:gd name="connsiteY102" fmla="*/ 189 h 10000"/>
              <a:gd name="connsiteX103" fmla="*/ 6354 w 10000"/>
              <a:gd name="connsiteY103" fmla="*/ 242 h 10000"/>
              <a:gd name="connsiteX104" fmla="*/ 6146 w 10000"/>
              <a:gd name="connsiteY104" fmla="*/ 295 h 10000"/>
              <a:gd name="connsiteX105" fmla="*/ 5946 w 10000"/>
              <a:gd name="connsiteY105" fmla="*/ 348 h 10000"/>
              <a:gd name="connsiteX106" fmla="*/ 5746 w 10000"/>
              <a:gd name="connsiteY106" fmla="*/ 402 h 10000"/>
              <a:gd name="connsiteX107" fmla="*/ 5559 w 10000"/>
              <a:gd name="connsiteY107" fmla="*/ 455 h 10000"/>
              <a:gd name="connsiteX108" fmla="*/ 5380 w 10000"/>
              <a:gd name="connsiteY108" fmla="*/ 500 h 10000"/>
              <a:gd name="connsiteX109" fmla="*/ 5214 w 10000"/>
              <a:gd name="connsiteY109" fmla="*/ 538 h 10000"/>
              <a:gd name="connsiteX110" fmla="*/ 5069 w 10000"/>
              <a:gd name="connsiteY110" fmla="*/ 583 h 10000"/>
              <a:gd name="connsiteX111" fmla="*/ 4952 w 10000"/>
              <a:gd name="connsiteY111" fmla="*/ 621 h 10000"/>
              <a:gd name="connsiteX112" fmla="*/ 4862 w 10000"/>
              <a:gd name="connsiteY112" fmla="*/ 644 h 10000"/>
              <a:gd name="connsiteX113" fmla="*/ 4786 w 10000"/>
              <a:gd name="connsiteY113" fmla="*/ 674 h 10000"/>
              <a:gd name="connsiteX114" fmla="*/ 4696 w 10000"/>
              <a:gd name="connsiteY114" fmla="*/ 697 h 10000"/>
              <a:gd name="connsiteX115" fmla="*/ 4593 w 10000"/>
              <a:gd name="connsiteY115" fmla="*/ 735 h 10000"/>
              <a:gd name="connsiteX116" fmla="*/ 4489 w 10000"/>
              <a:gd name="connsiteY116" fmla="*/ 765 h 10000"/>
              <a:gd name="connsiteX117" fmla="*/ 4372 w 10000"/>
              <a:gd name="connsiteY117" fmla="*/ 803 h 10000"/>
              <a:gd name="connsiteX118" fmla="*/ 4254 w 10000"/>
              <a:gd name="connsiteY118" fmla="*/ 848 h 10000"/>
              <a:gd name="connsiteX119" fmla="*/ 4123 w 10000"/>
              <a:gd name="connsiteY119" fmla="*/ 886 h 10000"/>
              <a:gd name="connsiteX120" fmla="*/ 3999 w 10000"/>
              <a:gd name="connsiteY120" fmla="*/ 932 h 10000"/>
              <a:gd name="connsiteX121" fmla="*/ 3860 w 10000"/>
              <a:gd name="connsiteY121" fmla="*/ 985 h 10000"/>
              <a:gd name="connsiteX122" fmla="*/ 3729 w 10000"/>
              <a:gd name="connsiteY122" fmla="*/ 1030 h 10000"/>
              <a:gd name="connsiteX123" fmla="*/ 3591 w 10000"/>
              <a:gd name="connsiteY123" fmla="*/ 1091 h 10000"/>
              <a:gd name="connsiteX124" fmla="*/ 3460 w 10000"/>
              <a:gd name="connsiteY124" fmla="*/ 1144 h 10000"/>
              <a:gd name="connsiteX125" fmla="*/ 3329 w 10000"/>
              <a:gd name="connsiteY125" fmla="*/ 1205 h 10000"/>
              <a:gd name="connsiteX126" fmla="*/ 3198 w 10000"/>
              <a:gd name="connsiteY126" fmla="*/ 1265 h 10000"/>
              <a:gd name="connsiteX127" fmla="*/ 3073 w 10000"/>
              <a:gd name="connsiteY127" fmla="*/ 1326 h 10000"/>
              <a:gd name="connsiteX128" fmla="*/ 2956 w 10000"/>
              <a:gd name="connsiteY128" fmla="*/ 1394 h 10000"/>
              <a:gd name="connsiteX129" fmla="*/ 2742 w 10000"/>
              <a:gd name="connsiteY129" fmla="*/ 1515 h 10000"/>
              <a:gd name="connsiteX130" fmla="*/ 2541 w 10000"/>
              <a:gd name="connsiteY130" fmla="*/ 1644 h 10000"/>
              <a:gd name="connsiteX131" fmla="*/ 2376 w 10000"/>
              <a:gd name="connsiteY131" fmla="*/ 1742 h 10000"/>
              <a:gd name="connsiteX132" fmla="*/ 2217 w 10000"/>
              <a:gd name="connsiteY132" fmla="*/ 1848 h 10000"/>
              <a:gd name="connsiteX133" fmla="*/ 2079 w 10000"/>
              <a:gd name="connsiteY133" fmla="*/ 1939 h 10000"/>
              <a:gd name="connsiteX134" fmla="*/ 1968 w 10000"/>
              <a:gd name="connsiteY134" fmla="*/ 2023 h 10000"/>
              <a:gd name="connsiteX135" fmla="*/ 1865 w 10000"/>
              <a:gd name="connsiteY135" fmla="*/ 2106 h 10000"/>
              <a:gd name="connsiteX136" fmla="*/ 1789 w 10000"/>
              <a:gd name="connsiteY136" fmla="*/ 2182 h 10000"/>
              <a:gd name="connsiteX137" fmla="*/ 1706 w 10000"/>
              <a:gd name="connsiteY137" fmla="*/ 2250 h 10000"/>
              <a:gd name="connsiteX138" fmla="*/ 1630 w 10000"/>
              <a:gd name="connsiteY138" fmla="*/ 2311 h 10000"/>
              <a:gd name="connsiteX139" fmla="*/ 1547 w 10000"/>
              <a:gd name="connsiteY139" fmla="*/ 2364 h 10000"/>
              <a:gd name="connsiteX140" fmla="*/ 1471 w 10000"/>
              <a:gd name="connsiteY140" fmla="*/ 2409 h 10000"/>
              <a:gd name="connsiteX141" fmla="*/ 1395 w 10000"/>
              <a:gd name="connsiteY141" fmla="*/ 2447 h 10000"/>
              <a:gd name="connsiteX142" fmla="*/ 1340 w 10000"/>
              <a:gd name="connsiteY142" fmla="*/ 2470 h 10000"/>
              <a:gd name="connsiteX143" fmla="*/ 1312 w 10000"/>
              <a:gd name="connsiteY143" fmla="*/ 2485 h 10000"/>
              <a:gd name="connsiteX144" fmla="*/ 1291 w 10000"/>
              <a:gd name="connsiteY14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717 w 10000"/>
              <a:gd name="connsiteY66" fmla="*/ 2341 h 10000"/>
              <a:gd name="connsiteX67" fmla="*/ 9662 w 10000"/>
              <a:gd name="connsiteY67" fmla="*/ 2030 h 10000"/>
              <a:gd name="connsiteX68" fmla="*/ 9606 w 10000"/>
              <a:gd name="connsiteY68" fmla="*/ 1720 h 10000"/>
              <a:gd name="connsiteX69" fmla="*/ 9558 w 10000"/>
              <a:gd name="connsiteY69" fmla="*/ 1447 h 10000"/>
              <a:gd name="connsiteX70" fmla="*/ 9517 w 10000"/>
              <a:gd name="connsiteY70" fmla="*/ 1227 h 10000"/>
              <a:gd name="connsiteX71" fmla="*/ 9503 w 10000"/>
              <a:gd name="connsiteY71" fmla="*/ 1098 h 10000"/>
              <a:gd name="connsiteX72" fmla="*/ 9489 w 10000"/>
              <a:gd name="connsiteY72" fmla="*/ 1015 h 10000"/>
              <a:gd name="connsiteX73" fmla="*/ 9454 w 10000"/>
              <a:gd name="connsiteY73" fmla="*/ 909 h 10000"/>
              <a:gd name="connsiteX74" fmla="*/ 9406 w 10000"/>
              <a:gd name="connsiteY74" fmla="*/ 773 h 10000"/>
              <a:gd name="connsiteX75" fmla="*/ 9351 w 10000"/>
              <a:gd name="connsiteY75" fmla="*/ 652 h 10000"/>
              <a:gd name="connsiteX76" fmla="*/ 9282 w 10000"/>
              <a:gd name="connsiteY76" fmla="*/ 530 h 10000"/>
              <a:gd name="connsiteX77" fmla="*/ 9206 w 10000"/>
              <a:gd name="connsiteY77" fmla="*/ 417 h 10000"/>
              <a:gd name="connsiteX78" fmla="*/ 9130 w 10000"/>
              <a:gd name="connsiteY78" fmla="*/ 333 h 10000"/>
              <a:gd name="connsiteX79" fmla="*/ 9047 w 10000"/>
              <a:gd name="connsiteY79" fmla="*/ 273 h 10000"/>
              <a:gd name="connsiteX80" fmla="*/ 8999 w 10000"/>
              <a:gd name="connsiteY80" fmla="*/ 250 h 10000"/>
              <a:gd name="connsiteX81" fmla="*/ 8930 w 10000"/>
              <a:gd name="connsiteY81" fmla="*/ 227 h 10000"/>
              <a:gd name="connsiteX82" fmla="*/ 8847 w 10000"/>
              <a:gd name="connsiteY82" fmla="*/ 197 h 10000"/>
              <a:gd name="connsiteX83" fmla="*/ 8757 w 10000"/>
              <a:gd name="connsiteY83" fmla="*/ 182 h 10000"/>
              <a:gd name="connsiteX84" fmla="*/ 8653 w 10000"/>
              <a:gd name="connsiteY84" fmla="*/ 159 h 10000"/>
              <a:gd name="connsiteX85" fmla="*/ 8529 w 10000"/>
              <a:gd name="connsiteY85" fmla="*/ 129 h 10000"/>
              <a:gd name="connsiteX86" fmla="*/ 8412 w 10000"/>
              <a:gd name="connsiteY86" fmla="*/ 106 h 10000"/>
              <a:gd name="connsiteX87" fmla="*/ 8287 w 10000"/>
              <a:gd name="connsiteY87" fmla="*/ 83 h 10000"/>
              <a:gd name="connsiteX88" fmla="*/ 8149 w 10000"/>
              <a:gd name="connsiteY88" fmla="*/ 61 h 10000"/>
              <a:gd name="connsiteX89" fmla="*/ 8025 w 10000"/>
              <a:gd name="connsiteY89" fmla="*/ 45 h 10000"/>
              <a:gd name="connsiteX90" fmla="*/ 7901 w 10000"/>
              <a:gd name="connsiteY90" fmla="*/ 23 h 10000"/>
              <a:gd name="connsiteX91" fmla="*/ 7783 w 10000"/>
              <a:gd name="connsiteY91" fmla="*/ 15 h 10000"/>
              <a:gd name="connsiteX92" fmla="*/ 7673 w 10000"/>
              <a:gd name="connsiteY92" fmla="*/ 8 h 10000"/>
              <a:gd name="connsiteX93" fmla="*/ 7569 w 10000"/>
              <a:gd name="connsiteY93" fmla="*/ 0 h 10000"/>
              <a:gd name="connsiteX94" fmla="*/ 7472 w 10000"/>
              <a:gd name="connsiteY94" fmla="*/ 0 h 10000"/>
              <a:gd name="connsiteX95" fmla="*/ 7403 w 10000"/>
              <a:gd name="connsiteY95" fmla="*/ 8 h 10000"/>
              <a:gd name="connsiteX96" fmla="*/ 7320 w 10000"/>
              <a:gd name="connsiteY96" fmla="*/ 15 h 10000"/>
              <a:gd name="connsiteX97" fmla="*/ 7203 w 10000"/>
              <a:gd name="connsiteY97" fmla="*/ 45 h 10000"/>
              <a:gd name="connsiteX98" fmla="*/ 7065 w 10000"/>
              <a:gd name="connsiteY98" fmla="*/ 68 h 10000"/>
              <a:gd name="connsiteX99" fmla="*/ 6906 w 10000"/>
              <a:gd name="connsiteY99" fmla="*/ 106 h 10000"/>
              <a:gd name="connsiteX100" fmla="*/ 6733 w 10000"/>
              <a:gd name="connsiteY100" fmla="*/ 144 h 10000"/>
              <a:gd name="connsiteX101" fmla="*/ 6540 w 10000"/>
              <a:gd name="connsiteY101" fmla="*/ 189 h 10000"/>
              <a:gd name="connsiteX102" fmla="*/ 6354 w 10000"/>
              <a:gd name="connsiteY102" fmla="*/ 242 h 10000"/>
              <a:gd name="connsiteX103" fmla="*/ 6146 w 10000"/>
              <a:gd name="connsiteY103" fmla="*/ 295 h 10000"/>
              <a:gd name="connsiteX104" fmla="*/ 5946 w 10000"/>
              <a:gd name="connsiteY104" fmla="*/ 348 h 10000"/>
              <a:gd name="connsiteX105" fmla="*/ 5746 w 10000"/>
              <a:gd name="connsiteY105" fmla="*/ 402 h 10000"/>
              <a:gd name="connsiteX106" fmla="*/ 5559 w 10000"/>
              <a:gd name="connsiteY106" fmla="*/ 455 h 10000"/>
              <a:gd name="connsiteX107" fmla="*/ 5380 w 10000"/>
              <a:gd name="connsiteY107" fmla="*/ 500 h 10000"/>
              <a:gd name="connsiteX108" fmla="*/ 5214 w 10000"/>
              <a:gd name="connsiteY108" fmla="*/ 538 h 10000"/>
              <a:gd name="connsiteX109" fmla="*/ 5069 w 10000"/>
              <a:gd name="connsiteY109" fmla="*/ 583 h 10000"/>
              <a:gd name="connsiteX110" fmla="*/ 4952 w 10000"/>
              <a:gd name="connsiteY110" fmla="*/ 621 h 10000"/>
              <a:gd name="connsiteX111" fmla="*/ 4862 w 10000"/>
              <a:gd name="connsiteY111" fmla="*/ 644 h 10000"/>
              <a:gd name="connsiteX112" fmla="*/ 4786 w 10000"/>
              <a:gd name="connsiteY112" fmla="*/ 674 h 10000"/>
              <a:gd name="connsiteX113" fmla="*/ 4696 w 10000"/>
              <a:gd name="connsiteY113" fmla="*/ 697 h 10000"/>
              <a:gd name="connsiteX114" fmla="*/ 4593 w 10000"/>
              <a:gd name="connsiteY114" fmla="*/ 735 h 10000"/>
              <a:gd name="connsiteX115" fmla="*/ 4489 w 10000"/>
              <a:gd name="connsiteY115" fmla="*/ 765 h 10000"/>
              <a:gd name="connsiteX116" fmla="*/ 4372 w 10000"/>
              <a:gd name="connsiteY116" fmla="*/ 803 h 10000"/>
              <a:gd name="connsiteX117" fmla="*/ 4254 w 10000"/>
              <a:gd name="connsiteY117" fmla="*/ 848 h 10000"/>
              <a:gd name="connsiteX118" fmla="*/ 4123 w 10000"/>
              <a:gd name="connsiteY118" fmla="*/ 886 h 10000"/>
              <a:gd name="connsiteX119" fmla="*/ 3999 w 10000"/>
              <a:gd name="connsiteY119" fmla="*/ 932 h 10000"/>
              <a:gd name="connsiteX120" fmla="*/ 3860 w 10000"/>
              <a:gd name="connsiteY120" fmla="*/ 985 h 10000"/>
              <a:gd name="connsiteX121" fmla="*/ 3729 w 10000"/>
              <a:gd name="connsiteY121" fmla="*/ 1030 h 10000"/>
              <a:gd name="connsiteX122" fmla="*/ 3591 w 10000"/>
              <a:gd name="connsiteY122" fmla="*/ 1091 h 10000"/>
              <a:gd name="connsiteX123" fmla="*/ 3460 w 10000"/>
              <a:gd name="connsiteY123" fmla="*/ 1144 h 10000"/>
              <a:gd name="connsiteX124" fmla="*/ 3329 w 10000"/>
              <a:gd name="connsiteY124" fmla="*/ 1205 h 10000"/>
              <a:gd name="connsiteX125" fmla="*/ 3198 w 10000"/>
              <a:gd name="connsiteY125" fmla="*/ 1265 h 10000"/>
              <a:gd name="connsiteX126" fmla="*/ 3073 w 10000"/>
              <a:gd name="connsiteY126" fmla="*/ 1326 h 10000"/>
              <a:gd name="connsiteX127" fmla="*/ 2956 w 10000"/>
              <a:gd name="connsiteY127" fmla="*/ 1394 h 10000"/>
              <a:gd name="connsiteX128" fmla="*/ 2742 w 10000"/>
              <a:gd name="connsiteY128" fmla="*/ 1515 h 10000"/>
              <a:gd name="connsiteX129" fmla="*/ 2541 w 10000"/>
              <a:gd name="connsiteY129" fmla="*/ 1644 h 10000"/>
              <a:gd name="connsiteX130" fmla="*/ 2376 w 10000"/>
              <a:gd name="connsiteY130" fmla="*/ 1742 h 10000"/>
              <a:gd name="connsiteX131" fmla="*/ 2217 w 10000"/>
              <a:gd name="connsiteY131" fmla="*/ 1848 h 10000"/>
              <a:gd name="connsiteX132" fmla="*/ 2079 w 10000"/>
              <a:gd name="connsiteY132" fmla="*/ 1939 h 10000"/>
              <a:gd name="connsiteX133" fmla="*/ 1968 w 10000"/>
              <a:gd name="connsiteY133" fmla="*/ 2023 h 10000"/>
              <a:gd name="connsiteX134" fmla="*/ 1865 w 10000"/>
              <a:gd name="connsiteY134" fmla="*/ 2106 h 10000"/>
              <a:gd name="connsiteX135" fmla="*/ 1789 w 10000"/>
              <a:gd name="connsiteY135" fmla="*/ 2182 h 10000"/>
              <a:gd name="connsiteX136" fmla="*/ 1706 w 10000"/>
              <a:gd name="connsiteY136" fmla="*/ 2250 h 10000"/>
              <a:gd name="connsiteX137" fmla="*/ 1630 w 10000"/>
              <a:gd name="connsiteY137" fmla="*/ 2311 h 10000"/>
              <a:gd name="connsiteX138" fmla="*/ 1547 w 10000"/>
              <a:gd name="connsiteY138" fmla="*/ 2364 h 10000"/>
              <a:gd name="connsiteX139" fmla="*/ 1471 w 10000"/>
              <a:gd name="connsiteY139" fmla="*/ 2409 h 10000"/>
              <a:gd name="connsiteX140" fmla="*/ 1395 w 10000"/>
              <a:gd name="connsiteY140" fmla="*/ 2447 h 10000"/>
              <a:gd name="connsiteX141" fmla="*/ 1340 w 10000"/>
              <a:gd name="connsiteY141" fmla="*/ 2470 h 10000"/>
              <a:gd name="connsiteX142" fmla="*/ 1312 w 10000"/>
              <a:gd name="connsiteY142" fmla="*/ 2485 h 10000"/>
              <a:gd name="connsiteX143" fmla="*/ 1291 w 10000"/>
              <a:gd name="connsiteY14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662 w 10000"/>
              <a:gd name="connsiteY66" fmla="*/ 2030 h 10000"/>
              <a:gd name="connsiteX67" fmla="*/ 9606 w 10000"/>
              <a:gd name="connsiteY67" fmla="*/ 1720 h 10000"/>
              <a:gd name="connsiteX68" fmla="*/ 9558 w 10000"/>
              <a:gd name="connsiteY68" fmla="*/ 1447 h 10000"/>
              <a:gd name="connsiteX69" fmla="*/ 9517 w 10000"/>
              <a:gd name="connsiteY69" fmla="*/ 1227 h 10000"/>
              <a:gd name="connsiteX70" fmla="*/ 9503 w 10000"/>
              <a:gd name="connsiteY70" fmla="*/ 1098 h 10000"/>
              <a:gd name="connsiteX71" fmla="*/ 9489 w 10000"/>
              <a:gd name="connsiteY71" fmla="*/ 1015 h 10000"/>
              <a:gd name="connsiteX72" fmla="*/ 9454 w 10000"/>
              <a:gd name="connsiteY72" fmla="*/ 909 h 10000"/>
              <a:gd name="connsiteX73" fmla="*/ 9406 w 10000"/>
              <a:gd name="connsiteY73" fmla="*/ 773 h 10000"/>
              <a:gd name="connsiteX74" fmla="*/ 9351 w 10000"/>
              <a:gd name="connsiteY74" fmla="*/ 652 h 10000"/>
              <a:gd name="connsiteX75" fmla="*/ 9282 w 10000"/>
              <a:gd name="connsiteY75" fmla="*/ 530 h 10000"/>
              <a:gd name="connsiteX76" fmla="*/ 9206 w 10000"/>
              <a:gd name="connsiteY76" fmla="*/ 417 h 10000"/>
              <a:gd name="connsiteX77" fmla="*/ 9130 w 10000"/>
              <a:gd name="connsiteY77" fmla="*/ 333 h 10000"/>
              <a:gd name="connsiteX78" fmla="*/ 9047 w 10000"/>
              <a:gd name="connsiteY78" fmla="*/ 273 h 10000"/>
              <a:gd name="connsiteX79" fmla="*/ 8999 w 10000"/>
              <a:gd name="connsiteY79" fmla="*/ 250 h 10000"/>
              <a:gd name="connsiteX80" fmla="*/ 8930 w 10000"/>
              <a:gd name="connsiteY80" fmla="*/ 227 h 10000"/>
              <a:gd name="connsiteX81" fmla="*/ 8847 w 10000"/>
              <a:gd name="connsiteY81" fmla="*/ 197 h 10000"/>
              <a:gd name="connsiteX82" fmla="*/ 8757 w 10000"/>
              <a:gd name="connsiteY82" fmla="*/ 182 h 10000"/>
              <a:gd name="connsiteX83" fmla="*/ 8653 w 10000"/>
              <a:gd name="connsiteY83" fmla="*/ 159 h 10000"/>
              <a:gd name="connsiteX84" fmla="*/ 8529 w 10000"/>
              <a:gd name="connsiteY84" fmla="*/ 129 h 10000"/>
              <a:gd name="connsiteX85" fmla="*/ 8412 w 10000"/>
              <a:gd name="connsiteY85" fmla="*/ 106 h 10000"/>
              <a:gd name="connsiteX86" fmla="*/ 8287 w 10000"/>
              <a:gd name="connsiteY86" fmla="*/ 83 h 10000"/>
              <a:gd name="connsiteX87" fmla="*/ 8149 w 10000"/>
              <a:gd name="connsiteY87" fmla="*/ 61 h 10000"/>
              <a:gd name="connsiteX88" fmla="*/ 8025 w 10000"/>
              <a:gd name="connsiteY88" fmla="*/ 45 h 10000"/>
              <a:gd name="connsiteX89" fmla="*/ 7901 w 10000"/>
              <a:gd name="connsiteY89" fmla="*/ 23 h 10000"/>
              <a:gd name="connsiteX90" fmla="*/ 7783 w 10000"/>
              <a:gd name="connsiteY90" fmla="*/ 15 h 10000"/>
              <a:gd name="connsiteX91" fmla="*/ 7673 w 10000"/>
              <a:gd name="connsiteY91" fmla="*/ 8 h 10000"/>
              <a:gd name="connsiteX92" fmla="*/ 7569 w 10000"/>
              <a:gd name="connsiteY92" fmla="*/ 0 h 10000"/>
              <a:gd name="connsiteX93" fmla="*/ 7472 w 10000"/>
              <a:gd name="connsiteY93" fmla="*/ 0 h 10000"/>
              <a:gd name="connsiteX94" fmla="*/ 7403 w 10000"/>
              <a:gd name="connsiteY94" fmla="*/ 8 h 10000"/>
              <a:gd name="connsiteX95" fmla="*/ 7320 w 10000"/>
              <a:gd name="connsiteY95" fmla="*/ 15 h 10000"/>
              <a:gd name="connsiteX96" fmla="*/ 7203 w 10000"/>
              <a:gd name="connsiteY96" fmla="*/ 45 h 10000"/>
              <a:gd name="connsiteX97" fmla="*/ 7065 w 10000"/>
              <a:gd name="connsiteY97" fmla="*/ 68 h 10000"/>
              <a:gd name="connsiteX98" fmla="*/ 6906 w 10000"/>
              <a:gd name="connsiteY98" fmla="*/ 106 h 10000"/>
              <a:gd name="connsiteX99" fmla="*/ 6733 w 10000"/>
              <a:gd name="connsiteY99" fmla="*/ 144 h 10000"/>
              <a:gd name="connsiteX100" fmla="*/ 6540 w 10000"/>
              <a:gd name="connsiteY100" fmla="*/ 189 h 10000"/>
              <a:gd name="connsiteX101" fmla="*/ 6354 w 10000"/>
              <a:gd name="connsiteY101" fmla="*/ 242 h 10000"/>
              <a:gd name="connsiteX102" fmla="*/ 6146 w 10000"/>
              <a:gd name="connsiteY102" fmla="*/ 295 h 10000"/>
              <a:gd name="connsiteX103" fmla="*/ 5946 w 10000"/>
              <a:gd name="connsiteY103" fmla="*/ 348 h 10000"/>
              <a:gd name="connsiteX104" fmla="*/ 5746 w 10000"/>
              <a:gd name="connsiteY104" fmla="*/ 402 h 10000"/>
              <a:gd name="connsiteX105" fmla="*/ 5559 w 10000"/>
              <a:gd name="connsiteY105" fmla="*/ 455 h 10000"/>
              <a:gd name="connsiteX106" fmla="*/ 5380 w 10000"/>
              <a:gd name="connsiteY106" fmla="*/ 500 h 10000"/>
              <a:gd name="connsiteX107" fmla="*/ 5214 w 10000"/>
              <a:gd name="connsiteY107" fmla="*/ 538 h 10000"/>
              <a:gd name="connsiteX108" fmla="*/ 5069 w 10000"/>
              <a:gd name="connsiteY108" fmla="*/ 583 h 10000"/>
              <a:gd name="connsiteX109" fmla="*/ 4952 w 10000"/>
              <a:gd name="connsiteY109" fmla="*/ 621 h 10000"/>
              <a:gd name="connsiteX110" fmla="*/ 4862 w 10000"/>
              <a:gd name="connsiteY110" fmla="*/ 644 h 10000"/>
              <a:gd name="connsiteX111" fmla="*/ 4786 w 10000"/>
              <a:gd name="connsiteY111" fmla="*/ 674 h 10000"/>
              <a:gd name="connsiteX112" fmla="*/ 4696 w 10000"/>
              <a:gd name="connsiteY112" fmla="*/ 697 h 10000"/>
              <a:gd name="connsiteX113" fmla="*/ 4593 w 10000"/>
              <a:gd name="connsiteY113" fmla="*/ 735 h 10000"/>
              <a:gd name="connsiteX114" fmla="*/ 4489 w 10000"/>
              <a:gd name="connsiteY114" fmla="*/ 765 h 10000"/>
              <a:gd name="connsiteX115" fmla="*/ 4372 w 10000"/>
              <a:gd name="connsiteY115" fmla="*/ 803 h 10000"/>
              <a:gd name="connsiteX116" fmla="*/ 4254 w 10000"/>
              <a:gd name="connsiteY116" fmla="*/ 848 h 10000"/>
              <a:gd name="connsiteX117" fmla="*/ 4123 w 10000"/>
              <a:gd name="connsiteY117" fmla="*/ 886 h 10000"/>
              <a:gd name="connsiteX118" fmla="*/ 3999 w 10000"/>
              <a:gd name="connsiteY118" fmla="*/ 932 h 10000"/>
              <a:gd name="connsiteX119" fmla="*/ 3860 w 10000"/>
              <a:gd name="connsiteY119" fmla="*/ 985 h 10000"/>
              <a:gd name="connsiteX120" fmla="*/ 3729 w 10000"/>
              <a:gd name="connsiteY120" fmla="*/ 1030 h 10000"/>
              <a:gd name="connsiteX121" fmla="*/ 3591 w 10000"/>
              <a:gd name="connsiteY121" fmla="*/ 1091 h 10000"/>
              <a:gd name="connsiteX122" fmla="*/ 3460 w 10000"/>
              <a:gd name="connsiteY122" fmla="*/ 1144 h 10000"/>
              <a:gd name="connsiteX123" fmla="*/ 3329 w 10000"/>
              <a:gd name="connsiteY123" fmla="*/ 1205 h 10000"/>
              <a:gd name="connsiteX124" fmla="*/ 3198 w 10000"/>
              <a:gd name="connsiteY124" fmla="*/ 1265 h 10000"/>
              <a:gd name="connsiteX125" fmla="*/ 3073 w 10000"/>
              <a:gd name="connsiteY125" fmla="*/ 1326 h 10000"/>
              <a:gd name="connsiteX126" fmla="*/ 2956 w 10000"/>
              <a:gd name="connsiteY126" fmla="*/ 1394 h 10000"/>
              <a:gd name="connsiteX127" fmla="*/ 2742 w 10000"/>
              <a:gd name="connsiteY127" fmla="*/ 1515 h 10000"/>
              <a:gd name="connsiteX128" fmla="*/ 2541 w 10000"/>
              <a:gd name="connsiteY128" fmla="*/ 1644 h 10000"/>
              <a:gd name="connsiteX129" fmla="*/ 2376 w 10000"/>
              <a:gd name="connsiteY129" fmla="*/ 1742 h 10000"/>
              <a:gd name="connsiteX130" fmla="*/ 2217 w 10000"/>
              <a:gd name="connsiteY130" fmla="*/ 1848 h 10000"/>
              <a:gd name="connsiteX131" fmla="*/ 2079 w 10000"/>
              <a:gd name="connsiteY131" fmla="*/ 1939 h 10000"/>
              <a:gd name="connsiteX132" fmla="*/ 1968 w 10000"/>
              <a:gd name="connsiteY132" fmla="*/ 2023 h 10000"/>
              <a:gd name="connsiteX133" fmla="*/ 1865 w 10000"/>
              <a:gd name="connsiteY133" fmla="*/ 2106 h 10000"/>
              <a:gd name="connsiteX134" fmla="*/ 1789 w 10000"/>
              <a:gd name="connsiteY134" fmla="*/ 2182 h 10000"/>
              <a:gd name="connsiteX135" fmla="*/ 1706 w 10000"/>
              <a:gd name="connsiteY135" fmla="*/ 2250 h 10000"/>
              <a:gd name="connsiteX136" fmla="*/ 1630 w 10000"/>
              <a:gd name="connsiteY136" fmla="*/ 2311 h 10000"/>
              <a:gd name="connsiteX137" fmla="*/ 1547 w 10000"/>
              <a:gd name="connsiteY137" fmla="*/ 2364 h 10000"/>
              <a:gd name="connsiteX138" fmla="*/ 1471 w 10000"/>
              <a:gd name="connsiteY138" fmla="*/ 2409 h 10000"/>
              <a:gd name="connsiteX139" fmla="*/ 1395 w 10000"/>
              <a:gd name="connsiteY139" fmla="*/ 2447 h 10000"/>
              <a:gd name="connsiteX140" fmla="*/ 1340 w 10000"/>
              <a:gd name="connsiteY140" fmla="*/ 2470 h 10000"/>
              <a:gd name="connsiteX141" fmla="*/ 1312 w 10000"/>
              <a:gd name="connsiteY141" fmla="*/ 2485 h 10000"/>
              <a:gd name="connsiteX142" fmla="*/ 1291 w 10000"/>
              <a:gd name="connsiteY14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606 w 10000"/>
              <a:gd name="connsiteY66" fmla="*/ 1720 h 10000"/>
              <a:gd name="connsiteX67" fmla="*/ 9558 w 10000"/>
              <a:gd name="connsiteY67" fmla="*/ 1447 h 10000"/>
              <a:gd name="connsiteX68" fmla="*/ 9517 w 10000"/>
              <a:gd name="connsiteY68" fmla="*/ 1227 h 10000"/>
              <a:gd name="connsiteX69" fmla="*/ 9503 w 10000"/>
              <a:gd name="connsiteY69" fmla="*/ 1098 h 10000"/>
              <a:gd name="connsiteX70" fmla="*/ 9489 w 10000"/>
              <a:gd name="connsiteY70" fmla="*/ 1015 h 10000"/>
              <a:gd name="connsiteX71" fmla="*/ 9454 w 10000"/>
              <a:gd name="connsiteY71" fmla="*/ 909 h 10000"/>
              <a:gd name="connsiteX72" fmla="*/ 9406 w 10000"/>
              <a:gd name="connsiteY72" fmla="*/ 773 h 10000"/>
              <a:gd name="connsiteX73" fmla="*/ 9351 w 10000"/>
              <a:gd name="connsiteY73" fmla="*/ 652 h 10000"/>
              <a:gd name="connsiteX74" fmla="*/ 9282 w 10000"/>
              <a:gd name="connsiteY74" fmla="*/ 530 h 10000"/>
              <a:gd name="connsiteX75" fmla="*/ 9206 w 10000"/>
              <a:gd name="connsiteY75" fmla="*/ 417 h 10000"/>
              <a:gd name="connsiteX76" fmla="*/ 9130 w 10000"/>
              <a:gd name="connsiteY76" fmla="*/ 333 h 10000"/>
              <a:gd name="connsiteX77" fmla="*/ 9047 w 10000"/>
              <a:gd name="connsiteY77" fmla="*/ 273 h 10000"/>
              <a:gd name="connsiteX78" fmla="*/ 8999 w 10000"/>
              <a:gd name="connsiteY78" fmla="*/ 250 h 10000"/>
              <a:gd name="connsiteX79" fmla="*/ 8930 w 10000"/>
              <a:gd name="connsiteY79" fmla="*/ 227 h 10000"/>
              <a:gd name="connsiteX80" fmla="*/ 8847 w 10000"/>
              <a:gd name="connsiteY80" fmla="*/ 197 h 10000"/>
              <a:gd name="connsiteX81" fmla="*/ 8757 w 10000"/>
              <a:gd name="connsiteY81" fmla="*/ 182 h 10000"/>
              <a:gd name="connsiteX82" fmla="*/ 8653 w 10000"/>
              <a:gd name="connsiteY82" fmla="*/ 159 h 10000"/>
              <a:gd name="connsiteX83" fmla="*/ 8529 w 10000"/>
              <a:gd name="connsiteY83" fmla="*/ 129 h 10000"/>
              <a:gd name="connsiteX84" fmla="*/ 8412 w 10000"/>
              <a:gd name="connsiteY84" fmla="*/ 106 h 10000"/>
              <a:gd name="connsiteX85" fmla="*/ 8287 w 10000"/>
              <a:gd name="connsiteY85" fmla="*/ 83 h 10000"/>
              <a:gd name="connsiteX86" fmla="*/ 8149 w 10000"/>
              <a:gd name="connsiteY86" fmla="*/ 61 h 10000"/>
              <a:gd name="connsiteX87" fmla="*/ 8025 w 10000"/>
              <a:gd name="connsiteY87" fmla="*/ 45 h 10000"/>
              <a:gd name="connsiteX88" fmla="*/ 7901 w 10000"/>
              <a:gd name="connsiteY88" fmla="*/ 23 h 10000"/>
              <a:gd name="connsiteX89" fmla="*/ 7783 w 10000"/>
              <a:gd name="connsiteY89" fmla="*/ 15 h 10000"/>
              <a:gd name="connsiteX90" fmla="*/ 7673 w 10000"/>
              <a:gd name="connsiteY90" fmla="*/ 8 h 10000"/>
              <a:gd name="connsiteX91" fmla="*/ 7569 w 10000"/>
              <a:gd name="connsiteY91" fmla="*/ 0 h 10000"/>
              <a:gd name="connsiteX92" fmla="*/ 7472 w 10000"/>
              <a:gd name="connsiteY92" fmla="*/ 0 h 10000"/>
              <a:gd name="connsiteX93" fmla="*/ 7403 w 10000"/>
              <a:gd name="connsiteY93" fmla="*/ 8 h 10000"/>
              <a:gd name="connsiteX94" fmla="*/ 7320 w 10000"/>
              <a:gd name="connsiteY94" fmla="*/ 15 h 10000"/>
              <a:gd name="connsiteX95" fmla="*/ 7203 w 10000"/>
              <a:gd name="connsiteY95" fmla="*/ 45 h 10000"/>
              <a:gd name="connsiteX96" fmla="*/ 7065 w 10000"/>
              <a:gd name="connsiteY96" fmla="*/ 68 h 10000"/>
              <a:gd name="connsiteX97" fmla="*/ 6906 w 10000"/>
              <a:gd name="connsiteY97" fmla="*/ 106 h 10000"/>
              <a:gd name="connsiteX98" fmla="*/ 6733 w 10000"/>
              <a:gd name="connsiteY98" fmla="*/ 144 h 10000"/>
              <a:gd name="connsiteX99" fmla="*/ 6540 w 10000"/>
              <a:gd name="connsiteY99" fmla="*/ 189 h 10000"/>
              <a:gd name="connsiteX100" fmla="*/ 6354 w 10000"/>
              <a:gd name="connsiteY100" fmla="*/ 242 h 10000"/>
              <a:gd name="connsiteX101" fmla="*/ 6146 w 10000"/>
              <a:gd name="connsiteY101" fmla="*/ 295 h 10000"/>
              <a:gd name="connsiteX102" fmla="*/ 5946 w 10000"/>
              <a:gd name="connsiteY102" fmla="*/ 348 h 10000"/>
              <a:gd name="connsiteX103" fmla="*/ 5746 w 10000"/>
              <a:gd name="connsiteY103" fmla="*/ 402 h 10000"/>
              <a:gd name="connsiteX104" fmla="*/ 5559 w 10000"/>
              <a:gd name="connsiteY104" fmla="*/ 455 h 10000"/>
              <a:gd name="connsiteX105" fmla="*/ 5380 w 10000"/>
              <a:gd name="connsiteY105" fmla="*/ 500 h 10000"/>
              <a:gd name="connsiteX106" fmla="*/ 5214 w 10000"/>
              <a:gd name="connsiteY106" fmla="*/ 538 h 10000"/>
              <a:gd name="connsiteX107" fmla="*/ 5069 w 10000"/>
              <a:gd name="connsiteY107" fmla="*/ 583 h 10000"/>
              <a:gd name="connsiteX108" fmla="*/ 4952 w 10000"/>
              <a:gd name="connsiteY108" fmla="*/ 621 h 10000"/>
              <a:gd name="connsiteX109" fmla="*/ 4862 w 10000"/>
              <a:gd name="connsiteY109" fmla="*/ 644 h 10000"/>
              <a:gd name="connsiteX110" fmla="*/ 4786 w 10000"/>
              <a:gd name="connsiteY110" fmla="*/ 674 h 10000"/>
              <a:gd name="connsiteX111" fmla="*/ 4696 w 10000"/>
              <a:gd name="connsiteY111" fmla="*/ 697 h 10000"/>
              <a:gd name="connsiteX112" fmla="*/ 4593 w 10000"/>
              <a:gd name="connsiteY112" fmla="*/ 735 h 10000"/>
              <a:gd name="connsiteX113" fmla="*/ 4489 w 10000"/>
              <a:gd name="connsiteY113" fmla="*/ 765 h 10000"/>
              <a:gd name="connsiteX114" fmla="*/ 4372 w 10000"/>
              <a:gd name="connsiteY114" fmla="*/ 803 h 10000"/>
              <a:gd name="connsiteX115" fmla="*/ 4254 w 10000"/>
              <a:gd name="connsiteY115" fmla="*/ 848 h 10000"/>
              <a:gd name="connsiteX116" fmla="*/ 4123 w 10000"/>
              <a:gd name="connsiteY116" fmla="*/ 886 h 10000"/>
              <a:gd name="connsiteX117" fmla="*/ 3999 w 10000"/>
              <a:gd name="connsiteY117" fmla="*/ 932 h 10000"/>
              <a:gd name="connsiteX118" fmla="*/ 3860 w 10000"/>
              <a:gd name="connsiteY118" fmla="*/ 985 h 10000"/>
              <a:gd name="connsiteX119" fmla="*/ 3729 w 10000"/>
              <a:gd name="connsiteY119" fmla="*/ 1030 h 10000"/>
              <a:gd name="connsiteX120" fmla="*/ 3591 w 10000"/>
              <a:gd name="connsiteY120" fmla="*/ 1091 h 10000"/>
              <a:gd name="connsiteX121" fmla="*/ 3460 w 10000"/>
              <a:gd name="connsiteY121" fmla="*/ 1144 h 10000"/>
              <a:gd name="connsiteX122" fmla="*/ 3329 w 10000"/>
              <a:gd name="connsiteY122" fmla="*/ 1205 h 10000"/>
              <a:gd name="connsiteX123" fmla="*/ 3198 w 10000"/>
              <a:gd name="connsiteY123" fmla="*/ 1265 h 10000"/>
              <a:gd name="connsiteX124" fmla="*/ 3073 w 10000"/>
              <a:gd name="connsiteY124" fmla="*/ 1326 h 10000"/>
              <a:gd name="connsiteX125" fmla="*/ 2956 w 10000"/>
              <a:gd name="connsiteY125" fmla="*/ 1394 h 10000"/>
              <a:gd name="connsiteX126" fmla="*/ 2742 w 10000"/>
              <a:gd name="connsiteY126" fmla="*/ 1515 h 10000"/>
              <a:gd name="connsiteX127" fmla="*/ 2541 w 10000"/>
              <a:gd name="connsiteY127" fmla="*/ 1644 h 10000"/>
              <a:gd name="connsiteX128" fmla="*/ 2376 w 10000"/>
              <a:gd name="connsiteY128" fmla="*/ 1742 h 10000"/>
              <a:gd name="connsiteX129" fmla="*/ 2217 w 10000"/>
              <a:gd name="connsiteY129" fmla="*/ 1848 h 10000"/>
              <a:gd name="connsiteX130" fmla="*/ 2079 w 10000"/>
              <a:gd name="connsiteY130" fmla="*/ 1939 h 10000"/>
              <a:gd name="connsiteX131" fmla="*/ 1968 w 10000"/>
              <a:gd name="connsiteY131" fmla="*/ 2023 h 10000"/>
              <a:gd name="connsiteX132" fmla="*/ 1865 w 10000"/>
              <a:gd name="connsiteY132" fmla="*/ 2106 h 10000"/>
              <a:gd name="connsiteX133" fmla="*/ 1789 w 10000"/>
              <a:gd name="connsiteY133" fmla="*/ 2182 h 10000"/>
              <a:gd name="connsiteX134" fmla="*/ 1706 w 10000"/>
              <a:gd name="connsiteY134" fmla="*/ 2250 h 10000"/>
              <a:gd name="connsiteX135" fmla="*/ 1630 w 10000"/>
              <a:gd name="connsiteY135" fmla="*/ 2311 h 10000"/>
              <a:gd name="connsiteX136" fmla="*/ 1547 w 10000"/>
              <a:gd name="connsiteY136" fmla="*/ 2364 h 10000"/>
              <a:gd name="connsiteX137" fmla="*/ 1471 w 10000"/>
              <a:gd name="connsiteY137" fmla="*/ 2409 h 10000"/>
              <a:gd name="connsiteX138" fmla="*/ 1395 w 10000"/>
              <a:gd name="connsiteY138" fmla="*/ 2447 h 10000"/>
              <a:gd name="connsiteX139" fmla="*/ 1340 w 10000"/>
              <a:gd name="connsiteY139" fmla="*/ 2470 h 10000"/>
              <a:gd name="connsiteX140" fmla="*/ 1312 w 10000"/>
              <a:gd name="connsiteY140" fmla="*/ 2485 h 10000"/>
              <a:gd name="connsiteX141" fmla="*/ 1291 w 10000"/>
              <a:gd name="connsiteY14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58 w 10000"/>
              <a:gd name="connsiteY66" fmla="*/ 1447 h 10000"/>
              <a:gd name="connsiteX67" fmla="*/ 9517 w 10000"/>
              <a:gd name="connsiteY67" fmla="*/ 1227 h 10000"/>
              <a:gd name="connsiteX68" fmla="*/ 9503 w 10000"/>
              <a:gd name="connsiteY68" fmla="*/ 1098 h 10000"/>
              <a:gd name="connsiteX69" fmla="*/ 9489 w 10000"/>
              <a:gd name="connsiteY69" fmla="*/ 1015 h 10000"/>
              <a:gd name="connsiteX70" fmla="*/ 9454 w 10000"/>
              <a:gd name="connsiteY70" fmla="*/ 909 h 10000"/>
              <a:gd name="connsiteX71" fmla="*/ 9406 w 10000"/>
              <a:gd name="connsiteY71" fmla="*/ 773 h 10000"/>
              <a:gd name="connsiteX72" fmla="*/ 9351 w 10000"/>
              <a:gd name="connsiteY72" fmla="*/ 652 h 10000"/>
              <a:gd name="connsiteX73" fmla="*/ 9282 w 10000"/>
              <a:gd name="connsiteY73" fmla="*/ 530 h 10000"/>
              <a:gd name="connsiteX74" fmla="*/ 9206 w 10000"/>
              <a:gd name="connsiteY74" fmla="*/ 417 h 10000"/>
              <a:gd name="connsiteX75" fmla="*/ 9130 w 10000"/>
              <a:gd name="connsiteY75" fmla="*/ 333 h 10000"/>
              <a:gd name="connsiteX76" fmla="*/ 9047 w 10000"/>
              <a:gd name="connsiteY76" fmla="*/ 273 h 10000"/>
              <a:gd name="connsiteX77" fmla="*/ 8999 w 10000"/>
              <a:gd name="connsiteY77" fmla="*/ 250 h 10000"/>
              <a:gd name="connsiteX78" fmla="*/ 8930 w 10000"/>
              <a:gd name="connsiteY78" fmla="*/ 227 h 10000"/>
              <a:gd name="connsiteX79" fmla="*/ 8847 w 10000"/>
              <a:gd name="connsiteY79" fmla="*/ 197 h 10000"/>
              <a:gd name="connsiteX80" fmla="*/ 8757 w 10000"/>
              <a:gd name="connsiteY80" fmla="*/ 182 h 10000"/>
              <a:gd name="connsiteX81" fmla="*/ 8653 w 10000"/>
              <a:gd name="connsiteY81" fmla="*/ 159 h 10000"/>
              <a:gd name="connsiteX82" fmla="*/ 8529 w 10000"/>
              <a:gd name="connsiteY82" fmla="*/ 129 h 10000"/>
              <a:gd name="connsiteX83" fmla="*/ 8412 w 10000"/>
              <a:gd name="connsiteY83" fmla="*/ 106 h 10000"/>
              <a:gd name="connsiteX84" fmla="*/ 8287 w 10000"/>
              <a:gd name="connsiteY84" fmla="*/ 83 h 10000"/>
              <a:gd name="connsiteX85" fmla="*/ 8149 w 10000"/>
              <a:gd name="connsiteY85" fmla="*/ 61 h 10000"/>
              <a:gd name="connsiteX86" fmla="*/ 8025 w 10000"/>
              <a:gd name="connsiteY86" fmla="*/ 45 h 10000"/>
              <a:gd name="connsiteX87" fmla="*/ 7901 w 10000"/>
              <a:gd name="connsiteY87" fmla="*/ 23 h 10000"/>
              <a:gd name="connsiteX88" fmla="*/ 7783 w 10000"/>
              <a:gd name="connsiteY88" fmla="*/ 15 h 10000"/>
              <a:gd name="connsiteX89" fmla="*/ 7673 w 10000"/>
              <a:gd name="connsiteY89" fmla="*/ 8 h 10000"/>
              <a:gd name="connsiteX90" fmla="*/ 7569 w 10000"/>
              <a:gd name="connsiteY90" fmla="*/ 0 h 10000"/>
              <a:gd name="connsiteX91" fmla="*/ 7472 w 10000"/>
              <a:gd name="connsiteY91" fmla="*/ 0 h 10000"/>
              <a:gd name="connsiteX92" fmla="*/ 7403 w 10000"/>
              <a:gd name="connsiteY92" fmla="*/ 8 h 10000"/>
              <a:gd name="connsiteX93" fmla="*/ 7320 w 10000"/>
              <a:gd name="connsiteY93" fmla="*/ 15 h 10000"/>
              <a:gd name="connsiteX94" fmla="*/ 7203 w 10000"/>
              <a:gd name="connsiteY94" fmla="*/ 45 h 10000"/>
              <a:gd name="connsiteX95" fmla="*/ 7065 w 10000"/>
              <a:gd name="connsiteY95" fmla="*/ 68 h 10000"/>
              <a:gd name="connsiteX96" fmla="*/ 6906 w 10000"/>
              <a:gd name="connsiteY96" fmla="*/ 106 h 10000"/>
              <a:gd name="connsiteX97" fmla="*/ 6733 w 10000"/>
              <a:gd name="connsiteY97" fmla="*/ 144 h 10000"/>
              <a:gd name="connsiteX98" fmla="*/ 6540 w 10000"/>
              <a:gd name="connsiteY98" fmla="*/ 189 h 10000"/>
              <a:gd name="connsiteX99" fmla="*/ 6354 w 10000"/>
              <a:gd name="connsiteY99" fmla="*/ 242 h 10000"/>
              <a:gd name="connsiteX100" fmla="*/ 6146 w 10000"/>
              <a:gd name="connsiteY100" fmla="*/ 295 h 10000"/>
              <a:gd name="connsiteX101" fmla="*/ 5946 w 10000"/>
              <a:gd name="connsiteY101" fmla="*/ 348 h 10000"/>
              <a:gd name="connsiteX102" fmla="*/ 5746 w 10000"/>
              <a:gd name="connsiteY102" fmla="*/ 402 h 10000"/>
              <a:gd name="connsiteX103" fmla="*/ 5559 w 10000"/>
              <a:gd name="connsiteY103" fmla="*/ 455 h 10000"/>
              <a:gd name="connsiteX104" fmla="*/ 5380 w 10000"/>
              <a:gd name="connsiteY104" fmla="*/ 500 h 10000"/>
              <a:gd name="connsiteX105" fmla="*/ 5214 w 10000"/>
              <a:gd name="connsiteY105" fmla="*/ 538 h 10000"/>
              <a:gd name="connsiteX106" fmla="*/ 5069 w 10000"/>
              <a:gd name="connsiteY106" fmla="*/ 583 h 10000"/>
              <a:gd name="connsiteX107" fmla="*/ 4952 w 10000"/>
              <a:gd name="connsiteY107" fmla="*/ 621 h 10000"/>
              <a:gd name="connsiteX108" fmla="*/ 4862 w 10000"/>
              <a:gd name="connsiteY108" fmla="*/ 644 h 10000"/>
              <a:gd name="connsiteX109" fmla="*/ 4786 w 10000"/>
              <a:gd name="connsiteY109" fmla="*/ 674 h 10000"/>
              <a:gd name="connsiteX110" fmla="*/ 4696 w 10000"/>
              <a:gd name="connsiteY110" fmla="*/ 697 h 10000"/>
              <a:gd name="connsiteX111" fmla="*/ 4593 w 10000"/>
              <a:gd name="connsiteY111" fmla="*/ 735 h 10000"/>
              <a:gd name="connsiteX112" fmla="*/ 4489 w 10000"/>
              <a:gd name="connsiteY112" fmla="*/ 765 h 10000"/>
              <a:gd name="connsiteX113" fmla="*/ 4372 w 10000"/>
              <a:gd name="connsiteY113" fmla="*/ 803 h 10000"/>
              <a:gd name="connsiteX114" fmla="*/ 4254 w 10000"/>
              <a:gd name="connsiteY114" fmla="*/ 848 h 10000"/>
              <a:gd name="connsiteX115" fmla="*/ 4123 w 10000"/>
              <a:gd name="connsiteY115" fmla="*/ 886 h 10000"/>
              <a:gd name="connsiteX116" fmla="*/ 3999 w 10000"/>
              <a:gd name="connsiteY116" fmla="*/ 932 h 10000"/>
              <a:gd name="connsiteX117" fmla="*/ 3860 w 10000"/>
              <a:gd name="connsiteY117" fmla="*/ 985 h 10000"/>
              <a:gd name="connsiteX118" fmla="*/ 3729 w 10000"/>
              <a:gd name="connsiteY118" fmla="*/ 1030 h 10000"/>
              <a:gd name="connsiteX119" fmla="*/ 3591 w 10000"/>
              <a:gd name="connsiteY119" fmla="*/ 1091 h 10000"/>
              <a:gd name="connsiteX120" fmla="*/ 3460 w 10000"/>
              <a:gd name="connsiteY120" fmla="*/ 1144 h 10000"/>
              <a:gd name="connsiteX121" fmla="*/ 3329 w 10000"/>
              <a:gd name="connsiteY121" fmla="*/ 1205 h 10000"/>
              <a:gd name="connsiteX122" fmla="*/ 3198 w 10000"/>
              <a:gd name="connsiteY122" fmla="*/ 1265 h 10000"/>
              <a:gd name="connsiteX123" fmla="*/ 3073 w 10000"/>
              <a:gd name="connsiteY123" fmla="*/ 1326 h 10000"/>
              <a:gd name="connsiteX124" fmla="*/ 2956 w 10000"/>
              <a:gd name="connsiteY124" fmla="*/ 1394 h 10000"/>
              <a:gd name="connsiteX125" fmla="*/ 2742 w 10000"/>
              <a:gd name="connsiteY125" fmla="*/ 1515 h 10000"/>
              <a:gd name="connsiteX126" fmla="*/ 2541 w 10000"/>
              <a:gd name="connsiteY126" fmla="*/ 1644 h 10000"/>
              <a:gd name="connsiteX127" fmla="*/ 2376 w 10000"/>
              <a:gd name="connsiteY127" fmla="*/ 1742 h 10000"/>
              <a:gd name="connsiteX128" fmla="*/ 2217 w 10000"/>
              <a:gd name="connsiteY128" fmla="*/ 1848 h 10000"/>
              <a:gd name="connsiteX129" fmla="*/ 2079 w 10000"/>
              <a:gd name="connsiteY129" fmla="*/ 1939 h 10000"/>
              <a:gd name="connsiteX130" fmla="*/ 1968 w 10000"/>
              <a:gd name="connsiteY130" fmla="*/ 2023 h 10000"/>
              <a:gd name="connsiteX131" fmla="*/ 1865 w 10000"/>
              <a:gd name="connsiteY131" fmla="*/ 2106 h 10000"/>
              <a:gd name="connsiteX132" fmla="*/ 1789 w 10000"/>
              <a:gd name="connsiteY132" fmla="*/ 2182 h 10000"/>
              <a:gd name="connsiteX133" fmla="*/ 1706 w 10000"/>
              <a:gd name="connsiteY133" fmla="*/ 2250 h 10000"/>
              <a:gd name="connsiteX134" fmla="*/ 1630 w 10000"/>
              <a:gd name="connsiteY134" fmla="*/ 2311 h 10000"/>
              <a:gd name="connsiteX135" fmla="*/ 1547 w 10000"/>
              <a:gd name="connsiteY135" fmla="*/ 2364 h 10000"/>
              <a:gd name="connsiteX136" fmla="*/ 1471 w 10000"/>
              <a:gd name="connsiteY136" fmla="*/ 2409 h 10000"/>
              <a:gd name="connsiteX137" fmla="*/ 1395 w 10000"/>
              <a:gd name="connsiteY137" fmla="*/ 2447 h 10000"/>
              <a:gd name="connsiteX138" fmla="*/ 1340 w 10000"/>
              <a:gd name="connsiteY138" fmla="*/ 2470 h 10000"/>
              <a:gd name="connsiteX139" fmla="*/ 1312 w 10000"/>
              <a:gd name="connsiteY139" fmla="*/ 2485 h 10000"/>
              <a:gd name="connsiteX140" fmla="*/ 1291 w 10000"/>
              <a:gd name="connsiteY14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17 w 10000"/>
              <a:gd name="connsiteY66" fmla="*/ 1227 h 10000"/>
              <a:gd name="connsiteX67" fmla="*/ 9503 w 10000"/>
              <a:gd name="connsiteY67" fmla="*/ 1098 h 10000"/>
              <a:gd name="connsiteX68" fmla="*/ 9489 w 10000"/>
              <a:gd name="connsiteY68" fmla="*/ 1015 h 10000"/>
              <a:gd name="connsiteX69" fmla="*/ 9454 w 10000"/>
              <a:gd name="connsiteY69" fmla="*/ 909 h 10000"/>
              <a:gd name="connsiteX70" fmla="*/ 9406 w 10000"/>
              <a:gd name="connsiteY70" fmla="*/ 773 h 10000"/>
              <a:gd name="connsiteX71" fmla="*/ 9351 w 10000"/>
              <a:gd name="connsiteY71" fmla="*/ 652 h 10000"/>
              <a:gd name="connsiteX72" fmla="*/ 9282 w 10000"/>
              <a:gd name="connsiteY72" fmla="*/ 530 h 10000"/>
              <a:gd name="connsiteX73" fmla="*/ 9206 w 10000"/>
              <a:gd name="connsiteY73" fmla="*/ 417 h 10000"/>
              <a:gd name="connsiteX74" fmla="*/ 9130 w 10000"/>
              <a:gd name="connsiteY74" fmla="*/ 333 h 10000"/>
              <a:gd name="connsiteX75" fmla="*/ 9047 w 10000"/>
              <a:gd name="connsiteY75" fmla="*/ 273 h 10000"/>
              <a:gd name="connsiteX76" fmla="*/ 8999 w 10000"/>
              <a:gd name="connsiteY76" fmla="*/ 250 h 10000"/>
              <a:gd name="connsiteX77" fmla="*/ 8930 w 10000"/>
              <a:gd name="connsiteY77" fmla="*/ 227 h 10000"/>
              <a:gd name="connsiteX78" fmla="*/ 8847 w 10000"/>
              <a:gd name="connsiteY78" fmla="*/ 197 h 10000"/>
              <a:gd name="connsiteX79" fmla="*/ 8757 w 10000"/>
              <a:gd name="connsiteY79" fmla="*/ 182 h 10000"/>
              <a:gd name="connsiteX80" fmla="*/ 8653 w 10000"/>
              <a:gd name="connsiteY80" fmla="*/ 159 h 10000"/>
              <a:gd name="connsiteX81" fmla="*/ 8529 w 10000"/>
              <a:gd name="connsiteY81" fmla="*/ 129 h 10000"/>
              <a:gd name="connsiteX82" fmla="*/ 8412 w 10000"/>
              <a:gd name="connsiteY82" fmla="*/ 106 h 10000"/>
              <a:gd name="connsiteX83" fmla="*/ 8287 w 10000"/>
              <a:gd name="connsiteY83" fmla="*/ 83 h 10000"/>
              <a:gd name="connsiteX84" fmla="*/ 8149 w 10000"/>
              <a:gd name="connsiteY84" fmla="*/ 61 h 10000"/>
              <a:gd name="connsiteX85" fmla="*/ 8025 w 10000"/>
              <a:gd name="connsiteY85" fmla="*/ 45 h 10000"/>
              <a:gd name="connsiteX86" fmla="*/ 7901 w 10000"/>
              <a:gd name="connsiteY86" fmla="*/ 23 h 10000"/>
              <a:gd name="connsiteX87" fmla="*/ 7783 w 10000"/>
              <a:gd name="connsiteY87" fmla="*/ 15 h 10000"/>
              <a:gd name="connsiteX88" fmla="*/ 7673 w 10000"/>
              <a:gd name="connsiteY88" fmla="*/ 8 h 10000"/>
              <a:gd name="connsiteX89" fmla="*/ 7569 w 10000"/>
              <a:gd name="connsiteY89" fmla="*/ 0 h 10000"/>
              <a:gd name="connsiteX90" fmla="*/ 7472 w 10000"/>
              <a:gd name="connsiteY90" fmla="*/ 0 h 10000"/>
              <a:gd name="connsiteX91" fmla="*/ 7403 w 10000"/>
              <a:gd name="connsiteY91" fmla="*/ 8 h 10000"/>
              <a:gd name="connsiteX92" fmla="*/ 7320 w 10000"/>
              <a:gd name="connsiteY92" fmla="*/ 15 h 10000"/>
              <a:gd name="connsiteX93" fmla="*/ 7203 w 10000"/>
              <a:gd name="connsiteY93" fmla="*/ 45 h 10000"/>
              <a:gd name="connsiteX94" fmla="*/ 7065 w 10000"/>
              <a:gd name="connsiteY94" fmla="*/ 68 h 10000"/>
              <a:gd name="connsiteX95" fmla="*/ 6906 w 10000"/>
              <a:gd name="connsiteY95" fmla="*/ 106 h 10000"/>
              <a:gd name="connsiteX96" fmla="*/ 6733 w 10000"/>
              <a:gd name="connsiteY96" fmla="*/ 144 h 10000"/>
              <a:gd name="connsiteX97" fmla="*/ 6540 w 10000"/>
              <a:gd name="connsiteY97" fmla="*/ 189 h 10000"/>
              <a:gd name="connsiteX98" fmla="*/ 6354 w 10000"/>
              <a:gd name="connsiteY98" fmla="*/ 242 h 10000"/>
              <a:gd name="connsiteX99" fmla="*/ 6146 w 10000"/>
              <a:gd name="connsiteY99" fmla="*/ 295 h 10000"/>
              <a:gd name="connsiteX100" fmla="*/ 5946 w 10000"/>
              <a:gd name="connsiteY100" fmla="*/ 348 h 10000"/>
              <a:gd name="connsiteX101" fmla="*/ 5746 w 10000"/>
              <a:gd name="connsiteY101" fmla="*/ 402 h 10000"/>
              <a:gd name="connsiteX102" fmla="*/ 5559 w 10000"/>
              <a:gd name="connsiteY102" fmla="*/ 455 h 10000"/>
              <a:gd name="connsiteX103" fmla="*/ 5380 w 10000"/>
              <a:gd name="connsiteY103" fmla="*/ 500 h 10000"/>
              <a:gd name="connsiteX104" fmla="*/ 5214 w 10000"/>
              <a:gd name="connsiteY104" fmla="*/ 538 h 10000"/>
              <a:gd name="connsiteX105" fmla="*/ 5069 w 10000"/>
              <a:gd name="connsiteY105" fmla="*/ 583 h 10000"/>
              <a:gd name="connsiteX106" fmla="*/ 4952 w 10000"/>
              <a:gd name="connsiteY106" fmla="*/ 621 h 10000"/>
              <a:gd name="connsiteX107" fmla="*/ 4862 w 10000"/>
              <a:gd name="connsiteY107" fmla="*/ 644 h 10000"/>
              <a:gd name="connsiteX108" fmla="*/ 4786 w 10000"/>
              <a:gd name="connsiteY108" fmla="*/ 674 h 10000"/>
              <a:gd name="connsiteX109" fmla="*/ 4696 w 10000"/>
              <a:gd name="connsiteY109" fmla="*/ 697 h 10000"/>
              <a:gd name="connsiteX110" fmla="*/ 4593 w 10000"/>
              <a:gd name="connsiteY110" fmla="*/ 735 h 10000"/>
              <a:gd name="connsiteX111" fmla="*/ 4489 w 10000"/>
              <a:gd name="connsiteY111" fmla="*/ 765 h 10000"/>
              <a:gd name="connsiteX112" fmla="*/ 4372 w 10000"/>
              <a:gd name="connsiteY112" fmla="*/ 803 h 10000"/>
              <a:gd name="connsiteX113" fmla="*/ 4254 w 10000"/>
              <a:gd name="connsiteY113" fmla="*/ 848 h 10000"/>
              <a:gd name="connsiteX114" fmla="*/ 4123 w 10000"/>
              <a:gd name="connsiteY114" fmla="*/ 886 h 10000"/>
              <a:gd name="connsiteX115" fmla="*/ 3999 w 10000"/>
              <a:gd name="connsiteY115" fmla="*/ 932 h 10000"/>
              <a:gd name="connsiteX116" fmla="*/ 3860 w 10000"/>
              <a:gd name="connsiteY116" fmla="*/ 985 h 10000"/>
              <a:gd name="connsiteX117" fmla="*/ 3729 w 10000"/>
              <a:gd name="connsiteY117" fmla="*/ 1030 h 10000"/>
              <a:gd name="connsiteX118" fmla="*/ 3591 w 10000"/>
              <a:gd name="connsiteY118" fmla="*/ 1091 h 10000"/>
              <a:gd name="connsiteX119" fmla="*/ 3460 w 10000"/>
              <a:gd name="connsiteY119" fmla="*/ 1144 h 10000"/>
              <a:gd name="connsiteX120" fmla="*/ 3329 w 10000"/>
              <a:gd name="connsiteY120" fmla="*/ 1205 h 10000"/>
              <a:gd name="connsiteX121" fmla="*/ 3198 w 10000"/>
              <a:gd name="connsiteY121" fmla="*/ 1265 h 10000"/>
              <a:gd name="connsiteX122" fmla="*/ 3073 w 10000"/>
              <a:gd name="connsiteY122" fmla="*/ 1326 h 10000"/>
              <a:gd name="connsiteX123" fmla="*/ 2956 w 10000"/>
              <a:gd name="connsiteY123" fmla="*/ 1394 h 10000"/>
              <a:gd name="connsiteX124" fmla="*/ 2742 w 10000"/>
              <a:gd name="connsiteY124" fmla="*/ 1515 h 10000"/>
              <a:gd name="connsiteX125" fmla="*/ 2541 w 10000"/>
              <a:gd name="connsiteY125" fmla="*/ 1644 h 10000"/>
              <a:gd name="connsiteX126" fmla="*/ 2376 w 10000"/>
              <a:gd name="connsiteY126" fmla="*/ 1742 h 10000"/>
              <a:gd name="connsiteX127" fmla="*/ 2217 w 10000"/>
              <a:gd name="connsiteY127" fmla="*/ 1848 h 10000"/>
              <a:gd name="connsiteX128" fmla="*/ 2079 w 10000"/>
              <a:gd name="connsiteY128" fmla="*/ 1939 h 10000"/>
              <a:gd name="connsiteX129" fmla="*/ 1968 w 10000"/>
              <a:gd name="connsiteY129" fmla="*/ 2023 h 10000"/>
              <a:gd name="connsiteX130" fmla="*/ 1865 w 10000"/>
              <a:gd name="connsiteY130" fmla="*/ 2106 h 10000"/>
              <a:gd name="connsiteX131" fmla="*/ 1789 w 10000"/>
              <a:gd name="connsiteY131" fmla="*/ 2182 h 10000"/>
              <a:gd name="connsiteX132" fmla="*/ 1706 w 10000"/>
              <a:gd name="connsiteY132" fmla="*/ 2250 h 10000"/>
              <a:gd name="connsiteX133" fmla="*/ 1630 w 10000"/>
              <a:gd name="connsiteY133" fmla="*/ 2311 h 10000"/>
              <a:gd name="connsiteX134" fmla="*/ 1547 w 10000"/>
              <a:gd name="connsiteY134" fmla="*/ 2364 h 10000"/>
              <a:gd name="connsiteX135" fmla="*/ 1471 w 10000"/>
              <a:gd name="connsiteY135" fmla="*/ 2409 h 10000"/>
              <a:gd name="connsiteX136" fmla="*/ 1395 w 10000"/>
              <a:gd name="connsiteY136" fmla="*/ 2447 h 10000"/>
              <a:gd name="connsiteX137" fmla="*/ 1340 w 10000"/>
              <a:gd name="connsiteY137" fmla="*/ 2470 h 10000"/>
              <a:gd name="connsiteX138" fmla="*/ 1312 w 10000"/>
              <a:gd name="connsiteY138" fmla="*/ 2485 h 10000"/>
              <a:gd name="connsiteX139" fmla="*/ 1291 w 10000"/>
              <a:gd name="connsiteY139"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89 w 10000"/>
              <a:gd name="connsiteY67" fmla="*/ 1015 h 10000"/>
              <a:gd name="connsiteX68" fmla="*/ 9454 w 10000"/>
              <a:gd name="connsiteY68" fmla="*/ 909 h 10000"/>
              <a:gd name="connsiteX69" fmla="*/ 9406 w 10000"/>
              <a:gd name="connsiteY69" fmla="*/ 773 h 10000"/>
              <a:gd name="connsiteX70" fmla="*/ 9351 w 10000"/>
              <a:gd name="connsiteY70" fmla="*/ 652 h 10000"/>
              <a:gd name="connsiteX71" fmla="*/ 9282 w 10000"/>
              <a:gd name="connsiteY71" fmla="*/ 530 h 10000"/>
              <a:gd name="connsiteX72" fmla="*/ 9206 w 10000"/>
              <a:gd name="connsiteY72" fmla="*/ 417 h 10000"/>
              <a:gd name="connsiteX73" fmla="*/ 9130 w 10000"/>
              <a:gd name="connsiteY73" fmla="*/ 333 h 10000"/>
              <a:gd name="connsiteX74" fmla="*/ 9047 w 10000"/>
              <a:gd name="connsiteY74" fmla="*/ 273 h 10000"/>
              <a:gd name="connsiteX75" fmla="*/ 8999 w 10000"/>
              <a:gd name="connsiteY75" fmla="*/ 250 h 10000"/>
              <a:gd name="connsiteX76" fmla="*/ 8930 w 10000"/>
              <a:gd name="connsiteY76" fmla="*/ 227 h 10000"/>
              <a:gd name="connsiteX77" fmla="*/ 8847 w 10000"/>
              <a:gd name="connsiteY77" fmla="*/ 197 h 10000"/>
              <a:gd name="connsiteX78" fmla="*/ 8757 w 10000"/>
              <a:gd name="connsiteY78" fmla="*/ 182 h 10000"/>
              <a:gd name="connsiteX79" fmla="*/ 8653 w 10000"/>
              <a:gd name="connsiteY79" fmla="*/ 159 h 10000"/>
              <a:gd name="connsiteX80" fmla="*/ 8529 w 10000"/>
              <a:gd name="connsiteY80" fmla="*/ 129 h 10000"/>
              <a:gd name="connsiteX81" fmla="*/ 8412 w 10000"/>
              <a:gd name="connsiteY81" fmla="*/ 106 h 10000"/>
              <a:gd name="connsiteX82" fmla="*/ 8287 w 10000"/>
              <a:gd name="connsiteY82" fmla="*/ 83 h 10000"/>
              <a:gd name="connsiteX83" fmla="*/ 8149 w 10000"/>
              <a:gd name="connsiteY83" fmla="*/ 61 h 10000"/>
              <a:gd name="connsiteX84" fmla="*/ 8025 w 10000"/>
              <a:gd name="connsiteY84" fmla="*/ 45 h 10000"/>
              <a:gd name="connsiteX85" fmla="*/ 7901 w 10000"/>
              <a:gd name="connsiteY85" fmla="*/ 23 h 10000"/>
              <a:gd name="connsiteX86" fmla="*/ 7783 w 10000"/>
              <a:gd name="connsiteY86" fmla="*/ 15 h 10000"/>
              <a:gd name="connsiteX87" fmla="*/ 7673 w 10000"/>
              <a:gd name="connsiteY87" fmla="*/ 8 h 10000"/>
              <a:gd name="connsiteX88" fmla="*/ 7569 w 10000"/>
              <a:gd name="connsiteY88" fmla="*/ 0 h 10000"/>
              <a:gd name="connsiteX89" fmla="*/ 7472 w 10000"/>
              <a:gd name="connsiteY89" fmla="*/ 0 h 10000"/>
              <a:gd name="connsiteX90" fmla="*/ 7403 w 10000"/>
              <a:gd name="connsiteY90" fmla="*/ 8 h 10000"/>
              <a:gd name="connsiteX91" fmla="*/ 7320 w 10000"/>
              <a:gd name="connsiteY91" fmla="*/ 15 h 10000"/>
              <a:gd name="connsiteX92" fmla="*/ 7203 w 10000"/>
              <a:gd name="connsiteY92" fmla="*/ 45 h 10000"/>
              <a:gd name="connsiteX93" fmla="*/ 7065 w 10000"/>
              <a:gd name="connsiteY93" fmla="*/ 68 h 10000"/>
              <a:gd name="connsiteX94" fmla="*/ 6906 w 10000"/>
              <a:gd name="connsiteY94" fmla="*/ 106 h 10000"/>
              <a:gd name="connsiteX95" fmla="*/ 6733 w 10000"/>
              <a:gd name="connsiteY95" fmla="*/ 144 h 10000"/>
              <a:gd name="connsiteX96" fmla="*/ 6540 w 10000"/>
              <a:gd name="connsiteY96" fmla="*/ 189 h 10000"/>
              <a:gd name="connsiteX97" fmla="*/ 6354 w 10000"/>
              <a:gd name="connsiteY97" fmla="*/ 242 h 10000"/>
              <a:gd name="connsiteX98" fmla="*/ 6146 w 10000"/>
              <a:gd name="connsiteY98" fmla="*/ 295 h 10000"/>
              <a:gd name="connsiteX99" fmla="*/ 5946 w 10000"/>
              <a:gd name="connsiteY99" fmla="*/ 348 h 10000"/>
              <a:gd name="connsiteX100" fmla="*/ 5746 w 10000"/>
              <a:gd name="connsiteY100" fmla="*/ 402 h 10000"/>
              <a:gd name="connsiteX101" fmla="*/ 5559 w 10000"/>
              <a:gd name="connsiteY101" fmla="*/ 455 h 10000"/>
              <a:gd name="connsiteX102" fmla="*/ 5380 w 10000"/>
              <a:gd name="connsiteY102" fmla="*/ 500 h 10000"/>
              <a:gd name="connsiteX103" fmla="*/ 5214 w 10000"/>
              <a:gd name="connsiteY103" fmla="*/ 538 h 10000"/>
              <a:gd name="connsiteX104" fmla="*/ 5069 w 10000"/>
              <a:gd name="connsiteY104" fmla="*/ 583 h 10000"/>
              <a:gd name="connsiteX105" fmla="*/ 4952 w 10000"/>
              <a:gd name="connsiteY105" fmla="*/ 621 h 10000"/>
              <a:gd name="connsiteX106" fmla="*/ 4862 w 10000"/>
              <a:gd name="connsiteY106" fmla="*/ 644 h 10000"/>
              <a:gd name="connsiteX107" fmla="*/ 4786 w 10000"/>
              <a:gd name="connsiteY107" fmla="*/ 674 h 10000"/>
              <a:gd name="connsiteX108" fmla="*/ 4696 w 10000"/>
              <a:gd name="connsiteY108" fmla="*/ 697 h 10000"/>
              <a:gd name="connsiteX109" fmla="*/ 4593 w 10000"/>
              <a:gd name="connsiteY109" fmla="*/ 735 h 10000"/>
              <a:gd name="connsiteX110" fmla="*/ 4489 w 10000"/>
              <a:gd name="connsiteY110" fmla="*/ 765 h 10000"/>
              <a:gd name="connsiteX111" fmla="*/ 4372 w 10000"/>
              <a:gd name="connsiteY111" fmla="*/ 803 h 10000"/>
              <a:gd name="connsiteX112" fmla="*/ 4254 w 10000"/>
              <a:gd name="connsiteY112" fmla="*/ 848 h 10000"/>
              <a:gd name="connsiteX113" fmla="*/ 4123 w 10000"/>
              <a:gd name="connsiteY113" fmla="*/ 886 h 10000"/>
              <a:gd name="connsiteX114" fmla="*/ 3999 w 10000"/>
              <a:gd name="connsiteY114" fmla="*/ 932 h 10000"/>
              <a:gd name="connsiteX115" fmla="*/ 3860 w 10000"/>
              <a:gd name="connsiteY115" fmla="*/ 985 h 10000"/>
              <a:gd name="connsiteX116" fmla="*/ 3729 w 10000"/>
              <a:gd name="connsiteY116" fmla="*/ 1030 h 10000"/>
              <a:gd name="connsiteX117" fmla="*/ 3591 w 10000"/>
              <a:gd name="connsiteY117" fmla="*/ 1091 h 10000"/>
              <a:gd name="connsiteX118" fmla="*/ 3460 w 10000"/>
              <a:gd name="connsiteY118" fmla="*/ 1144 h 10000"/>
              <a:gd name="connsiteX119" fmla="*/ 3329 w 10000"/>
              <a:gd name="connsiteY119" fmla="*/ 1205 h 10000"/>
              <a:gd name="connsiteX120" fmla="*/ 3198 w 10000"/>
              <a:gd name="connsiteY120" fmla="*/ 1265 h 10000"/>
              <a:gd name="connsiteX121" fmla="*/ 3073 w 10000"/>
              <a:gd name="connsiteY121" fmla="*/ 1326 h 10000"/>
              <a:gd name="connsiteX122" fmla="*/ 2956 w 10000"/>
              <a:gd name="connsiteY122" fmla="*/ 1394 h 10000"/>
              <a:gd name="connsiteX123" fmla="*/ 2742 w 10000"/>
              <a:gd name="connsiteY123" fmla="*/ 1515 h 10000"/>
              <a:gd name="connsiteX124" fmla="*/ 2541 w 10000"/>
              <a:gd name="connsiteY124" fmla="*/ 1644 h 10000"/>
              <a:gd name="connsiteX125" fmla="*/ 2376 w 10000"/>
              <a:gd name="connsiteY125" fmla="*/ 1742 h 10000"/>
              <a:gd name="connsiteX126" fmla="*/ 2217 w 10000"/>
              <a:gd name="connsiteY126" fmla="*/ 1848 h 10000"/>
              <a:gd name="connsiteX127" fmla="*/ 2079 w 10000"/>
              <a:gd name="connsiteY127" fmla="*/ 1939 h 10000"/>
              <a:gd name="connsiteX128" fmla="*/ 1968 w 10000"/>
              <a:gd name="connsiteY128" fmla="*/ 2023 h 10000"/>
              <a:gd name="connsiteX129" fmla="*/ 1865 w 10000"/>
              <a:gd name="connsiteY129" fmla="*/ 2106 h 10000"/>
              <a:gd name="connsiteX130" fmla="*/ 1789 w 10000"/>
              <a:gd name="connsiteY130" fmla="*/ 2182 h 10000"/>
              <a:gd name="connsiteX131" fmla="*/ 1706 w 10000"/>
              <a:gd name="connsiteY131" fmla="*/ 2250 h 10000"/>
              <a:gd name="connsiteX132" fmla="*/ 1630 w 10000"/>
              <a:gd name="connsiteY132" fmla="*/ 2311 h 10000"/>
              <a:gd name="connsiteX133" fmla="*/ 1547 w 10000"/>
              <a:gd name="connsiteY133" fmla="*/ 2364 h 10000"/>
              <a:gd name="connsiteX134" fmla="*/ 1471 w 10000"/>
              <a:gd name="connsiteY134" fmla="*/ 2409 h 10000"/>
              <a:gd name="connsiteX135" fmla="*/ 1395 w 10000"/>
              <a:gd name="connsiteY135" fmla="*/ 2447 h 10000"/>
              <a:gd name="connsiteX136" fmla="*/ 1340 w 10000"/>
              <a:gd name="connsiteY136" fmla="*/ 2470 h 10000"/>
              <a:gd name="connsiteX137" fmla="*/ 1312 w 10000"/>
              <a:gd name="connsiteY137" fmla="*/ 2485 h 10000"/>
              <a:gd name="connsiteX138" fmla="*/ 1291 w 10000"/>
              <a:gd name="connsiteY138"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406 w 10000"/>
              <a:gd name="connsiteY68" fmla="*/ 773 h 10000"/>
              <a:gd name="connsiteX69" fmla="*/ 9351 w 10000"/>
              <a:gd name="connsiteY69" fmla="*/ 652 h 10000"/>
              <a:gd name="connsiteX70" fmla="*/ 9282 w 10000"/>
              <a:gd name="connsiteY70" fmla="*/ 530 h 10000"/>
              <a:gd name="connsiteX71" fmla="*/ 9206 w 10000"/>
              <a:gd name="connsiteY71" fmla="*/ 417 h 10000"/>
              <a:gd name="connsiteX72" fmla="*/ 9130 w 10000"/>
              <a:gd name="connsiteY72" fmla="*/ 333 h 10000"/>
              <a:gd name="connsiteX73" fmla="*/ 9047 w 10000"/>
              <a:gd name="connsiteY73" fmla="*/ 273 h 10000"/>
              <a:gd name="connsiteX74" fmla="*/ 8999 w 10000"/>
              <a:gd name="connsiteY74" fmla="*/ 250 h 10000"/>
              <a:gd name="connsiteX75" fmla="*/ 8930 w 10000"/>
              <a:gd name="connsiteY75" fmla="*/ 227 h 10000"/>
              <a:gd name="connsiteX76" fmla="*/ 8847 w 10000"/>
              <a:gd name="connsiteY76" fmla="*/ 197 h 10000"/>
              <a:gd name="connsiteX77" fmla="*/ 8757 w 10000"/>
              <a:gd name="connsiteY77" fmla="*/ 182 h 10000"/>
              <a:gd name="connsiteX78" fmla="*/ 8653 w 10000"/>
              <a:gd name="connsiteY78" fmla="*/ 159 h 10000"/>
              <a:gd name="connsiteX79" fmla="*/ 8529 w 10000"/>
              <a:gd name="connsiteY79" fmla="*/ 129 h 10000"/>
              <a:gd name="connsiteX80" fmla="*/ 8412 w 10000"/>
              <a:gd name="connsiteY80" fmla="*/ 106 h 10000"/>
              <a:gd name="connsiteX81" fmla="*/ 8287 w 10000"/>
              <a:gd name="connsiteY81" fmla="*/ 83 h 10000"/>
              <a:gd name="connsiteX82" fmla="*/ 8149 w 10000"/>
              <a:gd name="connsiteY82" fmla="*/ 61 h 10000"/>
              <a:gd name="connsiteX83" fmla="*/ 8025 w 10000"/>
              <a:gd name="connsiteY83" fmla="*/ 45 h 10000"/>
              <a:gd name="connsiteX84" fmla="*/ 7901 w 10000"/>
              <a:gd name="connsiteY84" fmla="*/ 23 h 10000"/>
              <a:gd name="connsiteX85" fmla="*/ 7783 w 10000"/>
              <a:gd name="connsiteY85" fmla="*/ 15 h 10000"/>
              <a:gd name="connsiteX86" fmla="*/ 7673 w 10000"/>
              <a:gd name="connsiteY86" fmla="*/ 8 h 10000"/>
              <a:gd name="connsiteX87" fmla="*/ 7569 w 10000"/>
              <a:gd name="connsiteY87" fmla="*/ 0 h 10000"/>
              <a:gd name="connsiteX88" fmla="*/ 7472 w 10000"/>
              <a:gd name="connsiteY88" fmla="*/ 0 h 10000"/>
              <a:gd name="connsiteX89" fmla="*/ 7403 w 10000"/>
              <a:gd name="connsiteY89" fmla="*/ 8 h 10000"/>
              <a:gd name="connsiteX90" fmla="*/ 7320 w 10000"/>
              <a:gd name="connsiteY90" fmla="*/ 15 h 10000"/>
              <a:gd name="connsiteX91" fmla="*/ 7203 w 10000"/>
              <a:gd name="connsiteY91" fmla="*/ 45 h 10000"/>
              <a:gd name="connsiteX92" fmla="*/ 7065 w 10000"/>
              <a:gd name="connsiteY92" fmla="*/ 68 h 10000"/>
              <a:gd name="connsiteX93" fmla="*/ 6906 w 10000"/>
              <a:gd name="connsiteY93" fmla="*/ 106 h 10000"/>
              <a:gd name="connsiteX94" fmla="*/ 6733 w 10000"/>
              <a:gd name="connsiteY94" fmla="*/ 144 h 10000"/>
              <a:gd name="connsiteX95" fmla="*/ 6540 w 10000"/>
              <a:gd name="connsiteY95" fmla="*/ 189 h 10000"/>
              <a:gd name="connsiteX96" fmla="*/ 6354 w 10000"/>
              <a:gd name="connsiteY96" fmla="*/ 242 h 10000"/>
              <a:gd name="connsiteX97" fmla="*/ 6146 w 10000"/>
              <a:gd name="connsiteY97" fmla="*/ 295 h 10000"/>
              <a:gd name="connsiteX98" fmla="*/ 5946 w 10000"/>
              <a:gd name="connsiteY98" fmla="*/ 348 h 10000"/>
              <a:gd name="connsiteX99" fmla="*/ 5746 w 10000"/>
              <a:gd name="connsiteY99" fmla="*/ 402 h 10000"/>
              <a:gd name="connsiteX100" fmla="*/ 5559 w 10000"/>
              <a:gd name="connsiteY100" fmla="*/ 455 h 10000"/>
              <a:gd name="connsiteX101" fmla="*/ 5380 w 10000"/>
              <a:gd name="connsiteY101" fmla="*/ 500 h 10000"/>
              <a:gd name="connsiteX102" fmla="*/ 5214 w 10000"/>
              <a:gd name="connsiteY102" fmla="*/ 538 h 10000"/>
              <a:gd name="connsiteX103" fmla="*/ 5069 w 10000"/>
              <a:gd name="connsiteY103" fmla="*/ 583 h 10000"/>
              <a:gd name="connsiteX104" fmla="*/ 4952 w 10000"/>
              <a:gd name="connsiteY104" fmla="*/ 621 h 10000"/>
              <a:gd name="connsiteX105" fmla="*/ 4862 w 10000"/>
              <a:gd name="connsiteY105" fmla="*/ 644 h 10000"/>
              <a:gd name="connsiteX106" fmla="*/ 4786 w 10000"/>
              <a:gd name="connsiteY106" fmla="*/ 674 h 10000"/>
              <a:gd name="connsiteX107" fmla="*/ 4696 w 10000"/>
              <a:gd name="connsiteY107" fmla="*/ 697 h 10000"/>
              <a:gd name="connsiteX108" fmla="*/ 4593 w 10000"/>
              <a:gd name="connsiteY108" fmla="*/ 735 h 10000"/>
              <a:gd name="connsiteX109" fmla="*/ 4489 w 10000"/>
              <a:gd name="connsiteY109" fmla="*/ 765 h 10000"/>
              <a:gd name="connsiteX110" fmla="*/ 4372 w 10000"/>
              <a:gd name="connsiteY110" fmla="*/ 803 h 10000"/>
              <a:gd name="connsiteX111" fmla="*/ 4254 w 10000"/>
              <a:gd name="connsiteY111" fmla="*/ 848 h 10000"/>
              <a:gd name="connsiteX112" fmla="*/ 4123 w 10000"/>
              <a:gd name="connsiteY112" fmla="*/ 886 h 10000"/>
              <a:gd name="connsiteX113" fmla="*/ 3999 w 10000"/>
              <a:gd name="connsiteY113" fmla="*/ 932 h 10000"/>
              <a:gd name="connsiteX114" fmla="*/ 3860 w 10000"/>
              <a:gd name="connsiteY114" fmla="*/ 985 h 10000"/>
              <a:gd name="connsiteX115" fmla="*/ 3729 w 10000"/>
              <a:gd name="connsiteY115" fmla="*/ 1030 h 10000"/>
              <a:gd name="connsiteX116" fmla="*/ 3591 w 10000"/>
              <a:gd name="connsiteY116" fmla="*/ 1091 h 10000"/>
              <a:gd name="connsiteX117" fmla="*/ 3460 w 10000"/>
              <a:gd name="connsiteY117" fmla="*/ 1144 h 10000"/>
              <a:gd name="connsiteX118" fmla="*/ 3329 w 10000"/>
              <a:gd name="connsiteY118" fmla="*/ 1205 h 10000"/>
              <a:gd name="connsiteX119" fmla="*/ 3198 w 10000"/>
              <a:gd name="connsiteY119" fmla="*/ 1265 h 10000"/>
              <a:gd name="connsiteX120" fmla="*/ 3073 w 10000"/>
              <a:gd name="connsiteY120" fmla="*/ 1326 h 10000"/>
              <a:gd name="connsiteX121" fmla="*/ 2956 w 10000"/>
              <a:gd name="connsiteY121" fmla="*/ 1394 h 10000"/>
              <a:gd name="connsiteX122" fmla="*/ 2742 w 10000"/>
              <a:gd name="connsiteY122" fmla="*/ 1515 h 10000"/>
              <a:gd name="connsiteX123" fmla="*/ 2541 w 10000"/>
              <a:gd name="connsiteY123" fmla="*/ 1644 h 10000"/>
              <a:gd name="connsiteX124" fmla="*/ 2376 w 10000"/>
              <a:gd name="connsiteY124" fmla="*/ 1742 h 10000"/>
              <a:gd name="connsiteX125" fmla="*/ 2217 w 10000"/>
              <a:gd name="connsiteY125" fmla="*/ 1848 h 10000"/>
              <a:gd name="connsiteX126" fmla="*/ 2079 w 10000"/>
              <a:gd name="connsiteY126" fmla="*/ 1939 h 10000"/>
              <a:gd name="connsiteX127" fmla="*/ 1968 w 10000"/>
              <a:gd name="connsiteY127" fmla="*/ 2023 h 10000"/>
              <a:gd name="connsiteX128" fmla="*/ 1865 w 10000"/>
              <a:gd name="connsiteY128" fmla="*/ 2106 h 10000"/>
              <a:gd name="connsiteX129" fmla="*/ 1789 w 10000"/>
              <a:gd name="connsiteY129" fmla="*/ 2182 h 10000"/>
              <a:gd name="connsiteX130" fmla="*/ 1706 w 10000"/>
              <a:gd name="connsiteY130" fmla="*/ 2250 h 10000"/>
              <a:gd name="connsiteX131" fmla="*/ 1630 w 10000"/>
              <a:gd name="connsiteY131" fmla="*/ 2311 h 10000"/>
              <a:gd name="connsiteX132" fmla="*/ 1547 w 10000"/>
              <a:gd name="connsiteY132" fmla="*/ 2364 h 10000"/>
              <a:gd name="connsiteX133" fmla="*/ 1471 w 10000"/>
              <a:gd name="connsiteY133" fmla="*/ 2409 h 10000"/>
              <a:gd name="connsiteX134" fmla="*/ 1395 w 10000"/>
              <a:gd name="connsiteY134" fmla="*/ 2447 h 10000"/>
              <a:gd name="connsiteX135" fmla="*/ 1340 w 10000"/>
              <a:gd name="connsiteY135" fmla="*/ 2470 h 10000"/>
              <a:gd name="connsiteX136" fmla="*/ 1312 w 10000"/>
              <a:gd name="connsiteY136" fmla="*/ 2485 h 10000"/>
              <a:gd name="connsiteX137" fmla="*/ 1291 w 10000"/>
              <a:gd name="connsiteY137"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82 w 10000"/>
              <a:gd name="connsiteY69" fmla="*/ 530 h 10000"/>
              <a:gd name="connsiteX70" fmla="*/ 9206 w 10000"/>
              <a:gd name="connsiteY70" fmla="*/ 417 h 10000"/>
              <a:gd name="connsiteX71" fmla="*/ 9130 w 10000"/>
              <a:gd name="connsiteY71" fmla="*/ 333 h 10000"/>
              <a:gd name="connsiteX72" fmla="*/ 9047 w 10000"/>
              <a:gd name="connsiteY72" fmla="*/ 273 h 10000"/>
              <a:gd name="connsiteX73" fmla="*/ 8999 w 10000"/>
              <a:gd name="connsiteY73" fmla="*/ 250 h 10000"/>
              <a:gd name="connsiteX74" fmla="*/ 8930 w 10000"/>
              <a:gd name="connsiteY74" fmla="*/ 227 h 10000"/>
              <a:gd name="connsiteX75" fmla="*/ 8847 w 10000"/>
              <a:gd name="connsiteY75" fmla="*/ 197 h 10000"/>
              <a:gd name="connsiteX76" fmla="*/ 8757 w 10000"/>
              <a:gd name="connsiteY76" fmla="*/ 182 h 10000"/>
              <a:gd name="connsiteX77" fmla="*/ 8653 w 10000"/>
              <a:gd name="connsiteY77" fmla="*/ 159 h 10000"/>
              <a:gd name="connsiteX78" fmla="*/ 8529 w 10000"/>
              <a:gd name="connsiteY78" fmla="*/ 129 h 10000"/>
              <a:gd name="connsiteX79" fmla="*/ 8412 w 10000"/>
              <a:gd name="connsiteY79" fmla="*/ 106 h 10000"/>
              <a:gd name="connsiteX80" fmla="*/ 8287 w 10000"/>
              <a:gd name="connsiteY80" fmla="*/ 83 h 10000"/>
              <a:gd name="connsiteX81" fmla="*/ 8149 w 10000"/>
              <a:gd name="connsiteY81" fmla="*/ 61 h 10000"/>
              <a:gd name="connsiteX82" fmla="*/ 8025 w 10000"/>
              <a:gd name="connsiteY82" fmla="*/ 45 h 10000"/>
              <a:gd name="connsiteX83" fmla="*/ 7901 w 10000"/>
              <a:gd name="connsiteY83" fmla="*/ 23 h 10000"/>
              <a:gd name="connsiteX84" fmla="*/ 7783 w 10000"/>
              <a:gd name="connsiteY84" fmla="*/ 15 h 10000"/>
              <a:gd name="connsiteX85" fmla="*/ 7673 w 10000"/>
              <a:gd name="connsiteY85" fmla="*/ 8 h 10000"/>
              <a:gd name="connsiteX86" fmla="*/ 7569 w 10000"/>
              <a:gd name="connsiteY86" fmla="*/ 0 h 10000"/>
              <a:gd name="connsiteX87" fmla="*/ 7472 w 10000"/>
              <a:gd name="connsiteY87" fmla="*/ 0 h 10000"/>
              <a:gd name="connsiteX88" fmla="*/ 7403 w 10000"/>
              <a:gd name="connsiteY88" fmla="*/ 8 h 10000"/>
              <a:gd name="connsiteX89" fmla="*/ 7320 w 10000"/>
              <a:gd name="connsiteY89" fmla="*/ 15 h 10000"/>
              <a:gd name="connsiteX90" fmla="*/ 7203 w 10000"/>
              <a:gd name="connsiteY90" fmla="*/ 45 h 10000"/>
              <a:gd name="connsiteX91" fmla="*/ 7065 w 10000"/>
              <a:gd name="connsiteY91" fmla="*/ 68 h 10000"/>
              <a:gd name="connsiteX92" fmla="*/ 6906 w 10000"/>
              <a:gd name="connsiteY92" fmla="*/ 106 h 10000"/>
              <a:gd name="connsiteX93" fmla="*/ 6733 w 10000"/>
              <a:gd name="connsiteY93" fmla="*/ 144 h 10000"/>
              <a:gd name="connsiteX94" fmla="*/ 6540 w 10000"/>
              <a:gd name="connsiteY94" fmla="*/ 189 h 10000"/>
              <a:gd name="connsiteX95" fmla="*/ 6354 w 10000"/>
              <a:gd name="connsiteY95" fmla="*/ 242 h 10000"/>
              <a:gd name="connsiteX96" fmla="*/ 6146 w 10000"/>
              <a:gd name="connsiteY96" fmla="*/ 295 h 10000"/>
              <a:gd name="connsiteX97" fmla="*/ 5946 w 10000"/>
              <a:gd name="connsiteY97" fmla="*/ 348 h 10000"/>
              <a:gd name="connsiteX98" fmla="*/ 5746 w 10000"/>
              <a:gd name="connsiteY98" fmla="*/ 402 h 10000"/>
              <a:gd name="connsiteX99" fmla="*/ 5559 w 10000"/>
              <a:gd name="connsiteY99" fmla="*/ 455 h 10000"/>
              <a:gd name="connsiteX100" fmla="*/ 5380 w 10000"/>
              <a:gd name="connsiteY100" fmla="*/ 500 h 10000"/>
              <a:gd name="connsiteX101" fmla="*/ 5214 w 10000"/>
              <a:gd name="connsiteY101" fmla="*/ 538 h 10000"/>
              <a:gd name="connsiteX102" fmla="*/ 5069 w 10000"/>
              <a:gd name="connsiteY102" fmla="*/ 583 h 10000"/>
              <a:gd name="connsiteX103" fmla="*/ 4952 w 10000"/>
              <a:gd name="connsiteY103" fmla="*/ 621 h 10000"/>
              <a:gd name="connsiteX104" fmla="*/ 4862 w 10000"/>
              <a:gd name="connsiteY104" fmla="*/ 644 h 10000"/>
              <a:gd name="connsiteX105" fmla="*/ 4786 w 10000"/>
              <a:gd name="connsiteY105" fmla="*/ 674 h 10000"/>
              <a:gd name="connsiteX106" fmla="*/ 4696 w 10000"/>
              <a:gd name="connsiteY106" fmla="*/ 697 h 10000"/>
              <a:gd name="connsiteX107" fmla="*/ 4593 w 10000"/>
              <a:gd name="connsiteY107" fmla="*/ 735 h 10000"/>
              <a:gd name="connsiteX108" fmla="*/ 4489 w 10000"/>
              <a:gd name="connsiteY108" fmla="*/ 765 h 10000"/>
              <a:gd name="connsiteX109" fmla="*/ 4372 w 10000"/>
              <a:gd name="connsiteY109" fmla="*/ 803 h 10000"/>
              <a:gd name="connsiteX110" fmla="*/ 4254 w 10000"/>
              <a:gd name="connsiteY110" fmla="*/ 848 h 10000"/>
              <a:gd name="connsiteX111" fmla="*/ 4123 w 10000"/>
              <a:gd name="connsiteY111" fmla="*/ 886 h 10000"/>
              <a:gd name="connsiteX112" fmla="*/ 3999 w 10000"/>
              <a:gd name="connsiteY112" fmla="*/ 932 h 10000"/>
              <a:gd name="connsiteX113" fmla="*/ 3860 w 10000"/>
              <a:gd name="connsiteY113" fmla="*/ 985 h 10000"/>
              <a:gd name="connsiteX114" fmla="*/ 3729 w 10000"/>
              <a:gd name="connsiteY114" fmla="*/ 1030 h 10000"/>
              <a:gd name="connsiteX115" fmla="*/ 3591 w 10000"/>
              <a:gd name="connsiteY115" fmla="*/ 1091 h 10000"/>
              <a:gd name="connsiteX116" fmla="*/ 3460 w 10000"/>
              <a:gd name="connsiteY116" fmla="*/ 1144 h 10000"/>
              <a:gd name="connsiteX117" fmla="*/ 3329 w 10000"/>
              <a:gd name="connsiteY117" fmla="*/ 1205 h 10000"/>
              <a:gd name="connsiteX118" fmla="*/ 3198 w 10000"/>
              <a:gd name="connsiteY118" fmla="*/ 1265 h 10000"/>
              <a:gd name="connsiteX119" fmla="*/ 3073 w 10000"/>
              <a:gd name="connsiteY119" fmla="*/ 1326 h 10000"/>
              <a:gd name="connsiteX120" fmla="*/ 2956 w 10000"/>
              <a:gd name="connsiteY120" fmla="*/ 1394 h 10000"/>
              <a:gd name="connsiteX121" fmla="*/ 2742 w 10000"/>
              <a:gd name="connsiteY121" fmla="*/ 1515 h 10000"/>
              <a:gd name="connsiteX122" fmla="*/ 2541 w 10000"/>
              <a:gd name="connsiteY122" fmla="*/ 1644 h 10000"/>
              <a:gd name="connsiteX123" fmla="*/ 2376 w 10000"/>
              <a:gd name="connsiteY123" fmla="*/ 1742 h 10000"/>
              <a:gd name="connsiteX124" fmla="*/ 2217 w 10000"/>
              <a:gd name="connsiteY124" fmla="*/ 1848 h 10000"/>
              <a:gd name="connsiteX125" fmla="*/ 2079 w 10000"/>
              <a:gd name="connsiteY125" fmla="*/ 1939 h 10000"/>
              <a:gd name="connsiteX126" fmla="*/ 1968 w 10000"/>
              <a:gd name="connsiteY126" fmla="*/ 2023 h 10000"/>
              <a:gd name="connsiteX127" fmla="*/ 1865 w 10000"/>
              <a:gd name="connsiteY127" fmla="*/ 2106 h 10000"/>
              <a:gd name="connsiteX128" fmla="*/ 1789 w 10000"/>
              <a:gd name="connsiteY128" fmla="*/ 2182 h 10000"/>
              <a:gd name="connsiteX129" fmla="*/ 1706 w 10000"/>
              <a:gd name="connsiteY129" fmla="*/ 2250 h 10000"/>
              <a:gd name="connsiteX130" fmla="*/ 1630 w 10000"/>
              <a:gd name="connsiteY130" fmla="*/ 2311 h 10000"/>
              <a:gd name="connsiteX131" fmla="*/ 1547 w 10000"/>
              <a:gd name="connsiteY131" fmla="*/ 2364 h 10000"/>
              <a:gd name="connsiteX132" fmla="*/ 1471 w 10000"/>
              <a:gd name="connsiteY132" fmla="*/ 2409 h 10000"/>
              <a:gd name="connsiteX133" fmla="*/ 1395 w 10000"/>
              <a:gd name="connsiteY133" fmla="*/ 2447 h 10000"/>
              <a:gd name="connsiteX134" fmla="*/ 1340 w 10000"/>
              <a:gd name="connsiteY134" fmla="*/ 2470 h 10000"/>
              <a:gd name="connsiteX135" fmla="*/ 1312 w 10000"/>
              <a:gd name="connsiteY135" fmla="*/ 2485 h 10000"/>
              <a:gd name="connsiteX136" fmla="*/ 1291 w 10000"/>
              <a:gd name="connsiteY136"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130 w 10000"/>
              <a:gd name="connsiteY70" fmla="*/ 333 h 10000"/>
              <a:gd name="connsiteX71" fmla="*/ 9047 w 10000"/>
              <a:gd name="connsiteY71" fmla="*/ 273 h 10000"/>
              <a:gd name="connsiteX72" fmla="*/ 8999 w 10000"/>
              <a:gd name="connsiteY72" fmla="*/ 250 h 10000"/>
              <a:gd name="connsiteX73" fmla="*/ 8930 w 10000"/>
              <a:gd name="connsiteY73" fmla="*/ 227 h 10000"/>
              <a:gd name="connsiteX74" fmla="*/ 8847 w 10000"/>
              <a:gd name="connsiteY74" fmla="*/ 197 h 10000"/>
              <a:gd name="connsiteX75" fmla="*/ 8757 w 10000"/>
              <a:gd name="connsiteY75" fmla="*/ 182 h 10000"/>
              <a:gd name="connsiteX76" fmla="*/ 8653 w 10000"/>
              <a:gd name="connsiteY76" fmla="*/ 159 h 10000"/>
              <a:gd name="connsiteX77" fmla="*/ 8529 w 10000"/>
              <a:gd name="connsiteY77" fmla="*/ 129 h 10000"/>
              <a:gd name="connsiteX78" fmla="*/ 8412 w 10000"/>
              <a:gd name="connsiteY78" fmla="*/ 106 h 10000"/>
              <a:gd name="connsiteX79" fmla="*/ 8287 w 10000"/>
              <a:gd name="connsiteY79" fmla="*/ 83 h 10000"/>
              <a:gd name="connsiteX80" fmla="*/ 8149 w 10000"/>
              <a:gd name="connsiteY80" fmla="*/ 61 h 10000"/>
              <a:gd name="connsiteX81" fmla="*/ 8025 w 10000"/>
              <a:gd name="connsiteY81" fmla="*/ 45 h 10000"/>
              <a:gd name="connsiteX82" fmla="*/ 7901 w 10000"/>
              <a:gd name="connsiteY82" fmla="*/ 23 h 10000"/>
              <a:gd name="connsiteX83" fmla="*/ 7783 w 10000"/>
              <a:gd name="connsiteY83" fmla="*/ 15 h 10000"/>
              <a:gd name="connsiteX84" fmla="*/ 7673 w 10000"/>
              <a:gd name="connsiteY84" fmla="*/ 8 h 10000"/>
              <a:gd name="connsiteX85" fmla="*/ 7569 w 10000"/>
              <a:gd name="connsiteY85" fmla="*/ 0 h 10000"/>
              <a:gd name="connsiteX86" fmla="*/ 7472 w 10000"/>
              <a:gd name="connsiteY86" fmla="*/ 0 h 10000"/>
              <a:gd name="connsiteX87" fmla="*/ 7403 w 10000"/>
              <a:gd name="connsiteY87" fmla="*/ 8 h 10000"/>
              <a:gd name="connsiteX88" fmla="*/ 7320 w 10000"/>
              <a:gd name="connsiteY88" fmla="*/ 15 h 10000"/>
              <a:gd name="connsiteX89" fmla="*/ 7203 w 10000"/>
              <a:gd name="connsiteY89" fmla="*/ 45 h 10000"/>
              <a:gd name="connsiteX90" fmla="*/ 7065 w 10000"/>
              <a:gd name="connsiteY90" fmla="*/ 68 h 10000"/>
              <a:gd name="connsiteX91" fmla="*/ 6906 w 10000"/>
              <a:gd name="connsiteY91" fmla="*/ 106 h 10000"/>
              <a:gd name="connsiteX92" fmla="*/ 6733 w 10000"/>
              <a:gd name="connsiteY92" fmla="*/ 144 h 10000"/>
              <a:gd name="connsiteX93" fmla="*/ 6540 w 10000"/>
              <a:gd name="connsiteY93" fmla="*/ 189 h 10000"/>
              <a:gd name="connsiteX94" fmla="*/ 6354 w 10000"/>
              <a:gd name="connsiteY94" fmla="*/ 242 h 10000"/>
              <a:gd name="connsiteX95" fmla="*/ 6146 w 10000"/>
              <a:gd name="connsiteY95" fmla="*/ 295 h 10000"/>
              <a:gd name="connsiteX96" fmla="*/ 5946 w 10000"/>
              <a:gd name="connsiteY96" fmla="*/ 348 h 10000"/>
              <a:gd name="connsiteX97" fmla="*/ 5746 w 10000"/>
              <a:gd name="connsiteY97" fmla="*/ 402 h 10000"/>
              <a:gd name="connsiteX98" fmla="*/ 5559 w 10000"/>
              <a:gd name="connsiteY98" fmla="*/ 455 h 10000"/>
              <a:gd name="connsiteX99" fmla="*/ 5380 w 10000"/>
              <a:gd name="connsiteY99" fmla="*/ 500 h 10000"/>
              <a:gd name="connsiteX100" fmla="*/ 5214 w 10000"/>
              <a:gd name="connsiteY100" fmla="*/ 538 h 10000"/>
              <a:gd name="connsiteX101" fmla="*/ 5069 w 10000"/>
              <a:gd name="connsiteY101" fmla="*/ 583 h 10000"/>
              <a:gd name="connsiteX102" fmla="*/ 4952 w 10000"/>
              <a:gd name="connsiteY102" fmla="*/ 621 h 10000"/>
              <a:gd name="connsiteX103" fmla="*/ 4862 w 10000"/>
              <a:gd name="connsiteY103" fmla="*/ 644 h 10000"/>
              <a:gd name="connsiteX104" fmla="*/ 4786 w 10000"/>
              <a:gd name="connsiteY104" fmla="*/ 674 h 10000"/>
              <a:gd name="connsiteX105" fmla="*/ 4696 w 10000"/>
              <a:gd name="connsiteY105" fmla="*/ 697 h 10000"/>
              <a:gd name="connsiteX106" fmla="*/ 4593 w 10000"/>
              <a:gd name="connsiteY106" fmla="*/ 735 h 10000"/>
              <a:gd name="connsiteX107" fmla="*/ 4489 w 10000"/>
              <a:gd name="connsiteY107" fmla="*/ 765 h 10000"/>
              <a:gd name="connsiteX108" fmla="*/ 4372 w 10000"/>
              <a:gd name="connsiteY108" fmla="*/ 803 h 10000"/>
              <a:gd name="connsiteX109" fmla="*/ 4254 w 10000"/>
              <a:gd name="connsiteY109" fmla="*/ 848 h 10000"/>
              <a:gd name="connsiteX110" fmla="*/ 4123 w 10000"/>
              <a:gd name="connsiteY110" fmla="*/ 886 h 10000"/>
              <a:gd name="connsiteX111" fmla="*/ 3999 w 10000"/>
              <a:gd name="connsiteY111" fmla="*/ 932 h 10000"/>
              <a:gd name="connsiteX112" fmla="*/ 3860 w 10000"/>
              <a:gd name="connsiteY112" fmla="*/ 985 h 10000"/>
              <a:gd name="connsiteX113" fmla="*/ 3729 w 10000"/>
              <a:gd name="connsiteY113" fmla="*/ 1030 h 10000"/>
              <a:gd name="connsiteX114" fmla="*/ 3591 w 10000"/>
              <a:gd name="connsiteY114" fmla="*/ 1091 h 10000"/>
              <a:gd name="connsiteX115" fmla="*/ 3460 w 10000"/>
              <a:gd name="connsiteY115" fmla="*/ 1144 h 10000"/>
              <a:gd name="connsiteX116" fmla="*/ 3329 w 10000"/>
              <a:gd name="connsiteY116" fmla="*/ 1205 h 10000"/>
              <a:gd name="connsiteX117" fmla="*/ 3198 w 10000"/>
              <a:gd name="connsiteY117" fmla="*/ 1265 h 10000"/>
              <a:gd name="connsiteX118" fmla="*/ 3073 w 10000"/>
              <a:gd name="connsiteY118" fmla="*/ 1326 h 10000"/>
              <a:gd name="connsiteX119" fmla="*/ 2956 w 10000"/>
              <a:gd name="connsiteY119" fmla="*/ 1394 h 10000"/>
              <a:gd name="connsiteX120" fmla="*/ 2742 w 10000"/>
              <a:gd name="connsiteY120" fmla="*/ 1515 h 10000"/>
              <a:gd name="connsiteX121" fmla="*/ 2541 w 10000"/>
              <a:gd name="connsiteY121" fmla="*/ 1644 h 10000"/>
              <a:gd name="connsiteX122" fmla="*/ 2376 w 10000"/>
              <a:gd name="connsiteY122" fmla="*/ 1742 h 10000"/>
              <a:gd name="connsiteX123" fmla="*/ 2217 w 10000"/>
              <a:gd name="connsiteY123" fmla="*/ 1848 h 10000"/>
              <a:gd name="connsiteX124" fmla="*/ 2079 w 10000"/>
              <a:gd name="connsiteY124" fmla="*/ 1939 h 10000"/>
              <a:gd name="connsiteX125" fmla="*/ 1968 w 10000"/>
              <a:gd name="connsiteY125" fmla="*/ 2023 h 10000"/>
              <a:gd name="connsiteX126" fmla="*/ 1865 w 10000"/>
              <a:gd name="connsiteY126" fmla="*/ 2106 h 10000"/>
              <a:gd name="connsiteX127" fmla="*/ 1789 w 10000"/>
              <a:gd name="connsiteY127" fmla="*/ 2182 h 10000"/>
              <a:gd name="connsiteX128" fmla="*/ 1706 w 10000"/>
              <a:gd name="connsiteY128" fmla="*/ 2250 h 10000"/>
              <a:gd name="connsiteX129" fmla="*/ 1630 w 10000"/>
              <a:gd name="connsiteY129" fmla="*/ 2311 h 10000"/>
              <a:gd name="connsiteX130" fmla="*/ 1547 w 10000"/>
              <a:gd name="connsiteY130" fmla="*/ 2364 h 10000"/>
              <a:gd name="connsiteX131" fmla="*/ 1471 w 10000"/>
              <a:gd name="connsiteY131" fmla="*/ 2409 h 10000"/>
              <a:gd name="connsiteX132" fmla="*/ 1395 w 10000"/>
              <a:gd name="connsiteY132" fmla="*/ 2447 h 10000"/>
              <a:gd name="connsiteX133" fmla="*/ 1340 w 10000"/>
              <a:gd name="connsiteY133" fmla="*/ 2470 h 10000"/>
              <a:gd name="connsiteX134" fmla="*/ 1312 w 10000"/>
              <a:gd name="connsiteY134" fmla="*/ 2485 h 10000"/>
              <a:gd name="connsiteX135" fmla="*/ 1291 w 10000"/>
              <a:gd name="connsiteY135"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047 w 10000"/>
              <a:gd name="connsiteY70" fmla="*/ 273 h 10000"/>
              <a:gd name="connsiteX71" fmla="*/ 8999 w 10000"/>
              <a:gd name="connsiteY71" fmla="*/ 250 h 10000"/>
              <a:gd name="connsiteX72" fmla="*/ 8930 w 10000"/>
              <a:gd name="connsiteY72" fmla="*/ 227 h 10000"/>
              <a:gd name="connsiteX73" fmla="*/ 8847 w 10000"/>
              <a:gd name="connsiteY73" fmla="*/ 197 h 10000"/>
              <a:gd name="connsiteX74" fmla="*/ 8757 w 10000"/>
              <a:gd name="connsiteY74" fmla="*/ 182 h 10000"/>
              <a:gd name="connsiteX75" fmla="*/ 8653 w 10000"/>
              <a:gd name="connsiteY75" fmla="*/ 159 h 10000"/>
              <a:gd name="connsiteX76" fmla="*/ 8529 w 10000"/>
              <a:gd name="connsiteY76" fmla="*/ 129 h 10000"/>
              <a:gd name="connsiteX77" fmla="*/ 8412 w 10000"/>
              <a:gd name="connsiteY77" fmla="*/ 106 h 10000"/>
              <a:gd name="connsiteX78" fmla="*/ 8287 w 10000"/>
              <a:gd name="connsiteY78" fmla="*/ 83 h 10000"/>
              <a:gd name="connsiteX79" fmla="*/ 8149 w 10000"/>
              <a:gd name="connsiteY79" fmla="*/ 61 h 10000"/>
              <a:gd name="connsiteX80" fmla="*/ 8025 w 10000"/>
              <a:gd name="connsiteY80" fmla="*/ 45 h 10000"/>
              <a:gd name="connsiteX81" fmla="*/ 7901 w 10000"/>
              <a:gd name="connsiteY81" fmla="*/ 23 h 10000"/>
              <a:gd name="connsiteX82" fmla="*/ 7783 w 10000"/>
              <a:gd name="connsiteY82" fmla="*/ 15 h 10000"/>
              <a:gd name="connsiteX83" fmla="*/ 7673 w 10000"/>
              <a:gd name="connsiteY83" fmla="*/ 8 h 10000"/>
              <a:gd name="connsiteX84" fmla="*/ 7569 w 10000"/>
              <a:gd name="connsiteY84" fmla="*/ 0 h 10000"/>
              <a:gd name="connsiteX85" fmla="*/ 7472 w 10000"/>
              <a:gd name="connsiteY85" fmla="*/ 0 h 10000"/>
              <a:gd name="connsiteX86" fmla="*/ 7403 w 10000"/>
              <a:gd name="connsiteY86" fmla="*/ 8 h 10000"/>
              <a:gd name="connsiteX87" fmla="*/ 7320 w 10000"/>
              <a:gd name="connsiteY87" fmla="*/ 15 h 10000"/>
              <a:gd name="connsiteX88" fmla="*/ 7203 w 10000"/>
              <a:gd name="connsiteY88" fmla="*/ 45 h 10000"/>
              <a:gd name="connsiteX89" fmla="*/ 7065 w 10000"/>
              <a:gd name="connsiteY89" fmla="*/ 68 h 10000"/>
              <a:gd name="connsiteX90" fmla="*/ 6906 w 10000"/>
              <a:gd name="connsiteY90" fmla="*/ 106 h 10000"/>
              <a:gd name="connsiteX91" fmla="*/ 6733 w 10000"/>
              <a:gd name="connsiteY91" fmla="*/ 144 h 10000"/>
              <a:gd name="connsiteX92" fmla="*/ 6540 w 10000"/>
              <a:gd name="connsiteY92" fmla="*/ 189 h 10000"/>
              <a:gd name="connsiteX93" fmla="*/ 6354 w 10000"/>
              <a:gd name="connsiteY93" fmla="*/ 242 h 10000"/>
              <a:gd name="connsiteX94" fmla="*/ 6146 w 10000"/>
              <a:gd name="connsiteY94" fmla="*/ 295 h 10000"/>
              <a:gd name="connsiteX95" fmla="*/ 5946 w 10000"/>
              <a:gd name="connsiteY95" fmla="*/ 348 h 10000"/>
              <a:gd name="connsiteX96" fmla="*/ 5746 w 10000"/>
              <a:gd name="connsiteY96" fmla="*/ 402 h 10000"/>
              <a:gd name="connsiteX97" fmla="*/ 5559 w 10000"/>
              <a:gd name="connsiteY97" fmla="*/ 455 h 10000"/>
              <a:gd name="connsiteX98" fmla="*/ 5380 w 10000"/>
              <a:gd name="connsiteY98" fmla="*/ 500 h 10000"/>
              <a:gd name="connsiteX99" fmla="*/ 5214 w 10000"/>
              <a:gd name="connsiteY99" fmla="*/ 538 h 10000"/>
              <a:gd name="connsiteX100" fmla="*/ 5069 w 10000"/>
              <a:gd name="connsiteY100" fmla="*/ 583 h 10000"/>
              <a:gd name="connsiteX101" fmla="*/ 4952 w 10000"/>
              <a:gd name="connsiteY101" fmla="*/ 621 h 10000"/>
              <a:gd name="connsiteX102" fmla="*/ 4862 w 10000"/>
              <a:gd name="connsiteY102" fmla="*/ 644 h 10000"/>
              <a:gd name="connsiteX103" fmla="*/ 4786 w 10000"/>
              <a:gd name="connsiteY103" fmla="*/ 674 h 10000"/>
              <a:gd name="connsiteX104" fmla="*/ 4696 w 10000"/>
              <a:gd name="connsiteY104" fmla="*/ 697 h 10000"/>
              <a:gd name="connsiteX105" fmla="*/ 4593 w 10000"/>
              <a:gd name="connsiteY105" fmla="*/ 735 h 10000"/>
              <a:gd name="connsiteX106" fmla="*/ 4489 w 10000"/>
              <a:gd name="connsiteY106" fmla="*/ 765 h 10000"/>
              <a:gd name="connsiteX107" fmla="*/ 4372 w 10000"/>
              <a:gd name="connsiteY107" fmla="*/ 803 h 10000"/>
              <a:gd name="connsiteX108" fmla="*/ 4254 w 10000"/>
              <a:gd name="connsiteY108" fmla="*/ 848 h 10000"/>
              <a:gd name="connsiteX109" fmla="*/ 4123 w 10000"/>
              <a:gd name="connsiteY109" fmla="*/ 886 h 10000"/>
              <a:gd name="connsiteX110" fmla="*/ 3999 w 10000"/>
              <a:gd name="connsiteY110" fmla="*/ 932 h 10000"/>
              <a:gd name="connsiteX111" fmla="*/ 3860 w 10000"/>
              <a:gd name="connsiteY111" fmla="*/ 985 h 10000"/>
              <a:gd name="connsiteX112" fmla="*/ 3729 w 10000"/>
              <a:gd name="connsiteY112" fmla="*/ 1030 h 10000"/>
              <a:gd name="connsiteX113" fmla="*/ 3591 w 10000"/>
              <a:gd name="connsiteY113" fmla="*/ 1091 h 10000"/>
              <a:gd name="connsiteX114" fmla="*/ 3460 w 10000"/>
              <a:gd name="connsiteY114" fmla="*/ 1144 h 10000"/>
              <a:gd name="connsiteX115" fmla="*/ 3329 w 10000"/>
              <a:gd name="connsiteY115" fmla="*/ 1205 h 10000"/>
              <a:gd name="connsiteX116" fmla="*/ 3198 w 10000"/>
              <a:gd name="connsiteY116" fmla="*/ 1265 h 10000"/>
              <a:gd name="connsiteX117" fmla="*/ 3073 w 10000"/>
              <a:gd name="connsiteY117" fmla="*/ 1326 h 10000"/>
              <a:gd name="connsiteX118" fmla="*/ 2956 w 10000"/>
              <a:gd name="connsiteY118" fmla="*/ 1394 h 10000"/>
              <a:gd name="connsiteX119" fmla="*/ 2742 w 10000"/>
              <a:gd name="connsiteY119" fmla="*/ 1515 h 10000"/>
              <a:gd name="connsiteX120" fmla="*/ 2541 w 10000"/>
              <a:gd name="connsiteY120" fmla="*/ 1644 h 10000"/>
              <a:gd name="connsiteX121" fmla="*/ 2376 w 10000"/>
              <a:gd name="connsiteY121" fmla="*/ 1742 h 10000"/>
              <a:gd name="connsiteX122" fmla="*/ 2217 w 10000"/>
              <a:gd name="connsiteY122" fmla="*/ 1848 h 10000"/>
              <a:gd name="connsiteX123" fmla="*/ 2079 w 10000"/>
              <a:gd name="connsiteY123" fmla="*/ 1939 h 10000"/>
              <a:gd name="connsiteX124" fmla="*/ 1968 w 10000"/>
              <a:gd name="connsiteY124" fmla="*/ 2023 h 10000"/>
              <a:gd name="connsiteX125" fmla="*/ 1865 w 10000"/>
              <a:gd name="connsiteY125" fmla="*/ 2106 h 10000"/>
              <a:gd name="connsiteX126" fmla="*/ 1789 w 10000"/>
              <a:gd name="connsiteY126" fmla="*/ 2182 h 10000"/>
              <a:gd name="connsiteX127" fmla="*/ 1706 w 10000"/>
              <a:gd name="connsiteY127" fmla="*/ 2250 h 10000"/>
              <a:gd name="connsiteX128" fmla="*/ 1630 w 10000"/>
              <a:gd name="connsiteY128" fmla="*/ 2311 h 10000"/>
              <a:gd name="connsiteX129" fmla="*/ 1547 w 10000"/>
              <a:gd name="connsiteY129" fmla="*/ 2364 h 10000"/>
              <a:gd name="connsiteX130" fmla="*/ 1471 w 10000"/>
              <a:gd name="connsiteY130" fmla="*/ 2409 h 10000"/>
              <a:gd name="connsiteX131" fmla="*/ 1395 w 10000"/>
              <a:gd name="connsiteY131" fmla="*/ 2447 h 10000"/>
              <a:gd name="connsiteX132" fmla="*/ 1340 w 10000"/>
              <a:gd name="connsiteY132" fmla="*/ 2470 h 10000"/>
              <a:gd name="connsiteX133" fmla="*/ 1312 w 10000"/>
              <a:gd name="connsiteY133" fmla="*/ 2485 h 10000"/>
              <a:gd name="connsiteX134" fmla="*/ 1291 w 10000"/>
              <a:gd name="connsiteY134"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206 w 10000"/>
              <a:gd name="connsiteY69" fmla="*/ 417 h 10000"/>
              <a:gd name="connsiteX70" fmla="*/ 9047 w 10000"/>
              <a:gd name="connsiteY70" fmla="*/ 273 h 10000"/>
              <a:gd name="connsiteX71" fmla="*/ 8999 w 10000"/>
              <a:gd name="connsiteY71" fmla="*/ 250 h 10000"/>
              <a:gd name="connsiteX72" fmla="*/ 8847 w 10000"/>
              <a:gd name="connsiteY72" fmla="*/ 197 h 10000"/>
              <a:gd name="connsiteX73" fmla="*/ 8757 w 10000"/>
              <a:gd name="connsiteY73" fmla="*/ 182 h 10000"/>
              <a:gd name="connsiteX74" fmla="*/ 8653 w 10000"/>
              <a:gd name="connsiteY74" fmla="*/ 159 h 10000"/>
              <a:gd name="connsiteX75" fmla="*/ 8529 w 10000"/>
              <a:gd name="connsiteY75" fmla="*/ 129 h 10000"/>
              <a:gd name="connsiteX76" fmla="*/ 8412 w 10000"/>
              <a:gd name="connsiteY76" fmla="*/ 106 h 10000"/>
              <a:gd name="connsiteX77" fmla="*/ 8287 w 10000"/>
              <a:gd name="connsiteY77" fmla="*/ 83 h 10000"/>
              <a:gd name="connsiteX78" fmla="*/ 8149 w 10000"/>
              <a:gd name="connsiteY78" fmla="*/ 61 h 10000"/>
              <a:gd name="connsiteX79" fmla="*/ 8025 w 10000"/>
              <a:gd name="connsiteY79" fmla="*/ 45 h 10000"/>
              <a:gd name="connsiteX80" fmla="*/ 7901 w 10000"/>
              <a:gd name="connsiteY80" fmla="*/ 23 h 10000"/>
              <a:gd name="connsiteX81" fmla="*/ 7783 w 10000"/>
              <a:gd name="connsiteY81" fmla="*/ 15 h 10000"/>
              <a:gd name="connsiteX82" fmla="*/ 7673 w 10000"/>
              <a:gd name="connsiteY82" fmla="*/ 8 h 10000"/>
              <a:gd name="connsiteX83" fmla="*/ 7569 w 10000"/>
              <a:gd name="connsiteY83" fmla="*/ 0 h 10000"/>
              <a:gd name="connsiteX84" fmla="*/ 7472 w 10000"/>
              <a:gd name="connsiteY84" fmla="*/ 0 h 10000"/>
              <a:gd name="connsiteX85" fmla="*/ 7403 w 10000"/>
              <a:gd name="connsiteY85" fmla="*/ 8 h 10000"/>
              <a:gd name="connsiteX86" fmla="*/ 7320 w 10000"/>
              <a:gd name="connsiteY86" fmla="*/ 15 h 10000"/>
              <a:gd name="connsiteX87" fmla="*/ 7203 w 10000"/>
              <a:gd name="connsiteY87" fmla="*/ 45 h 10000"/>
              <a:gd name="connsiteX88" fmla="*/ 7065 w 10000"/>
              <a:gd name="connsiteY88" fmla="*/ 68 h 10000"/>
              <a:gd name="connsiteX89" fmla="*/ 6906 w 10000"/>
              <a:gd name="connsiteY89" fmla="*/ 106 h 10000"/>
              <a:gd name="connsiteX90" fmla="*/ 6733 w 10000"/>
              <a:gd name="connsiteY90" fmla="*/ 144 h 10000"/>
              <a:gd name="connsiteX91" fmla="*/ 6540 w 10000"/>
              <a:gd name="connsiteY91" fmla="*/ 189 h 10000"/>
              <a:gd name="connsiteX92" fmla="*/ 6354 w 10000"/>
              <a:gd name="connsiteY92" fmla="*/ 242 h 10000"/>
              <a:gd name="connsiteX93" fmla="*/ 6146 w 10000"/>
              <a:gd name="connsiteY93" fmla="*/ 295 h 10000"/>
              <a:gd name="connsiteX94" fmla="*/ 5946 w 10000"/>
              <a:gd name="connsiteY94" fmla="*/ 348 h 10000"/>
              <a:gd name="connsiteX95" fmla="*/ 5746 w 10000"/>
              <a:gd name="connsiteY95" fmla="*/ 402 h 10000"/>
              <a:gd name="connsiteX96" fmla="*/ 5559 w 10000"/>
              <a:gd name="connsiteY96" fmla="*/ 455 h 10000"/>
              <a:gd name="connsiteX97" fmla="*/ 5380 w 10000"/>
              <a:gd name="connsiteY97" fmla="*/ 500 h 10000"/>
              <a:gd name="connsiteX98" fmla="*/ 5214 w 10000"/>
              <a:gd name="connsiteY98" fmla="*/ 538 h 10000"/>
              <a:gd name="connsiteX99" fmla="*/ 5069 w 10000"/>
              <a:gd name="connsiteY99" fmla="*/ 583 h 10000"/>
              <a:gd name="connsiteX100" fmla="*/ 4952 w 10000"/>
              <a:gd name="connsiteY100" fmla="*/ 621 h 10000"/>
              <a:gd name="connsiteX101" fmla="*/ 4862 w 10000"/>
              <a:gd name="connsiteY101" fmla="*/ 644 h 10000"/>
              <a:gd name="connsiteX102" fmla="*/ 4786 w 10000"/>
              <a:gd name="connsiteY102" fmla="*/ 674 h 10000"/>
              <a:gd name="connsiteX103" fmla="*/ 4696 w 10000"/>
              <a:gd name="connsiteY103" fmla="*/ 697 h 10000"/>
              <a:gd name="connsiteX104" fmla="*/ 4593 w 10000"/>
              <a:gd name="connsiteY104" fmla="*/ 735 h 10000"/>
              <a:gd name="connsiteX105" fmla="*/ 4489 w 10000"/>
              <a:gd name="connsiteY105" fmla="*/ 765 h 10000"/>
              <a:gd name="connsiteX106" fmla="*/ 4372 w 10000"/>
              <a:gd name="connsiteY106" fmla="*/ 803 h 10000"/>
              <a:gd name="connsiteX107" fmla="*/ 4254 w 10000"/>
              <a:gd name="connsiteY107" fmla="*/ 848 h 10000"/>
              <a:gd name="connsiteX108" fmla="*/ 4123 w 10000"/>
              <a:gd name="connsiteY108" fmla="*/ 886 h 10000"/>
              <a:gd name="connsiteX109" fmla="*/ 3999 w 10000"/>
              <a:gd name="connsiteY109" fmla="*/ 932 h 10000"/>
              <a:gd name="connsiteX110" fmla="*/ 3860 w 10000"/>
              <a:gd name="connsiteY110" fmla="*/ 985 h 10000"/>
              <a:gd name="connsiteX111" fmla="*/ 3729 w 10000"/>
              <a:gd name="connsiteY111" fmla="*/ 1030 h 10000"/>
              <a:gd name="connsiteX112" fmla="*/ 3591 w 10000"/>
              <a:gd name="connsiteY112" fmla="*/ 1091 h 10000"/>
              <a:gd name="connsiteX113" fmla="*/ 3460 w 10000"/>
              <a:gd name="connsiteY113" fmla="*/ 1144 h 10000"/>
              <a:gd name="connsiteX114" fmla="*/ 3329 w 10000"/>
              <a:gd name="connsiteY114" fmla="*/ 1205 h 10000"/>
              <a:gd name="connsiteX115" fmla="*/ 3198 w 10000"/>
              <a:gd name="connsiteY115" fmla="*/ 1265 h 10000"/>
              <a:gd name="connsiteX116" fmla="*/ 3073 w 10000"/>
              <a:gd name="connsiteY116" fmla="*/ 1326 h 10000"/>
              <a:gd name="connsiteX117" fmla="*/ 2956 w 10000"/>
              <a:gd name="connsiteY117" fmla="*/ 1394 h 10000"/>
              <a:gd name="connsiteX118" fmla="*/ 2742 w 10000"/>
              <a:gd name="connsiteY118" fmla="*/ 1515 h 10000"/>
              <a:gd name="connsiteX119" fmla="*/ 2541 w 10000"/>
              <a:gd name="connsiteY119" fmla="*/ 1644 h 10000"/>
              <a:gd name="connsiteX120" fmla="*/ 2376 w 10000"/>
              <a:gd name="connsiteY120" fmla="*/ 1742 h 10000"/>
              <a:gd name="connsiteX121" fmla="*/ 2217 w 10000"/>
              <a:gd name="connsiteY121" fmla="*/ 1848 h 10000"/>
              <a:gd name="connsiteX122" fmla="*/ 2079 w 10000"/>
              <a:gd name="connsiteY122" fmla="*/ 1939 h 10000"/>
              <a:gd name="connsiteX123" fmla="*/ 1968 w 10000"/>
              <a:gd name="connsiteY123" fmla="*/ 2023 h 10000"/>
              <a:gd name="connsiteX124" fmla="*/ 1865 w 10000"/>
              <a:gd name="connsiteY124" fmla="*/ 2106 h 10000"/>
              <a:gd name="connsiteX125" fmla="*/ 1789 w 10000"/>
              <a:gd name="connsiteY125" fmla="*/ 2182 h 10000"/>
              <a:gd name="connsiteX126" fmla="*/ 1706 w 10000"/>
              <a:gd name="connsiteY126" fmla="*/ 2250 h 10000"/>
              <a:gd name="connsiteX127" fmla="*/ 1630 w 10000"/>
              <a:gd name="connsiteY127" fmla="*/ 2311 h 10000"/>
              <a:gd name="connsiteX128" fmla="*/ 1547 w 10000"/>
              <a:gd name="connsiteY128" fmla="*/ 2364 h 10000"/>
              <a:gd name="connsiteX129" fmla="*/ 1471 w 10000"/>
              <a:gd name="connsiteY129" fmla="*/ 2409 h 10000"/>
              <a:gd name="connsiteX130" fmla="*/ 1395 w 10000"/>
              <a:gd name="connsiteY130" fmla="*/ 2447 h 10000"/>
              <a:gd name="connsiteX131" fmla="*/ 1340 w 10000"/>
              <a:gd name="connsiteY131" fmla="*/ 2470 h 10000"/>
              <a:gd name="connsiteX132" fmla="*/ 1312 w 10000"/>
              <a:gd name="connsiteY132" fmla="*/ 2485 h 10000"/>
              <a:gd name="connsiteX133" fmla="*/ 1291 w 10000"/>
              <a:gd name="connsiteY133"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351 w 10000"/>
              <a:gd name="connsiteY68" fmla="*/ 652 h 10000"/>
              <a:gd name="connsiteX69" fmla="*/ 9047 w 10000"/>
              <a:gd name="connsiteY69" fmla="*/ 273 h 10000"/>
              <a:gd name="connsiteX70" fmla="*/ 8999 w 10000"/>
              <a:gd name="connsiteY70" fmla="*/ 250 h 10000"/>
              <a:gd name="connsiteX71" fmla="*/ 8847 w 10000"/>
              <a:gd name="connsiteY71" fmla="*/ 197 h 10000"/>
              <a:gd name="connsiteX72" fmla="*/ 8757 w 10000"/>
              <a:gd name="connsiteY72" fmla="*/ 182 h 10000"/>
              <a:gd name="connsiteX73" fmla="*/ 8653 w 10000"/>
              <a:gd name="connsiteY73" fmla="*/ 159 h 10000"/>
              <a:gd name="connsiteX74" fmla="*/ 8529 w 10000"/>
              <a:gd name="connsiteY74" fmla="*/ 129 h 10000"/>
              <a:gd name="connsiteX75" fmla="*/ 8412 w 10000"/>
              <a:gd name="connsiteY75" fmla="*/ 106 h 10000"/>
              <a:gd name="connsiteX76" fmla="*/ 8287 w 10000"/>
              <a:gd name="connsiteY76" fmla="*/ 83 h 10000"/>
              <a:gd name="connsiteX77" fmla="*/ 8149 w 10000"/>
              <a:gd name="connsiteY77" fmla="*/ 61 h 10000"/>
              <a:gd name="connsiteX78" fmla="*/ 8025 w 10000"/>
              <a:gd name="connsiteY78" fmla="*/ 45 h 10000"/>
              <a:gd name="connsiteX79" fmla="*/ 7901 w 10000"/>
              <a:gd name="connsiteY79" fmla="*/ 23 h 10000"/>
              <a:gd name="connsiteX80" fmla="*/ 7783 w 10000"/>
              <a:gd name="connsiteY80" fmla="*/ 15 h 10000"/>
              <a:gd name="connsiteX81" fmla="*/ 7673 w 10000"/>
              <a:gd name="connsiteY81" fmla="*/ 8 h 10000"/>
              <a:gd name="connsiteX82" fmla="*/ 7569 w 10000"/>
              <a:gd name="connsiteY82" fmla="*/ 0 h 10000"/>
              <a:gd name="connsiteX83" fmla="*/ 7472 w 10000"/>
              <a:gd name="connsiteY83" fmla="*/ 0 h 10000"/>
              <a:gd name="connsiteX84" fmla="*/ 7403 w 10000"/>
              <a:gd name="connsiteY84" fmla="*/ 8 h 10000"/>
              <a:gd name="connsiteX85" fmla="*/ 7320 w 10000"/>
              <a:gd name="connsiteY85" fmla="*/ 15 h 10000"/>
              <a:gd name="connsiteX86" fmla="*/ 7203 w 10000"/>
              <a:gd name="connsiteY86" fmla="*/ 45 h 10000"/>
              <a:gd name="connsiteX87" fmla="*/ 7065 w 10000"/>
              <a:gd name="connsiteY87" fmla="*/ 68 h 10000"/>
              <a:gd name="connsiteX88" fmla="*/ 6906 w 10000"/>
              <a:gd name="connsiteY88" fmla="*/ 106 h 10000"/>
              <a:gd name="connsiteX89" fmla="*/ 6733 w 10000"/>
              <a:gd name="connsiteY89" fmla="*/ 144 h 10000"/>
              <a:gd name="connsiteX90" fmla="*/ 6540 w 10000"/>
              <a:gd name="connsiteY90" fmla="*/ 189 h 10000"/>
              <a:gd name="connsiteX91" fmla="*/ 6354 w 10000"/>
              <a:gd name="connsiteY91" fmla="*/ 242 h 10000"/>
              <a:gd name="connsiteX92" fmla="*/ 6146 w 10000"/>
              <a:gd name="connsiteY92" fmla="*/ 295 h 10000"/>
              <a:gd name="connsiteX93" fmla="*/ 5946 w 10000"/>
              <a:gd name="connsiteY93" fmla="*/ 348 h 10000"/>
              <a:gd name="connsiteX94" fmla="*/ 5746 w 10000"/>
              <a:gd name="connsiteY94" fmla="*/ 402 h 10000"/>
              <a:gd name="connsiteX95" fmla="*/ 5559 w 10000"/>
              <a:gd name="connsiteY95" fmla="*/ 455 h 10000"/>
              <a:gd name="connsiteX96" fmla="*/ 5380 w 10000"/>
              <a:gd name="connsiteY96" fmla="*/ 500 h 10000"/>
              <a:gd name="connsiteX97" fmla="*/ 5214 w 10000"/>
              <a:gd name="connsiteY97" fmla="*/ 538 h 10000"/>
              <a:gd name="connsiteX98" fmla="*/ 5069 w 10000"/>
              <a:gd name="connsiteY98" fmla="*/ 583 h 10000"/>
              <a:gd name="connsiteX99" fmla="*/ 4952 w 10000"/>
              <a:gd name="connsiteY99" fmla="*/ 621 h 10000"/>
              <a:gd name="connsiteX100" fmla="*/ 4862 w 10000"/>
              <a:gd name="connsiteY100" fmla="*/ 644 h 10000"/>
              <a:gd name="connsiteX101" fmla="*/ 4786 w 10000"/>
              <a:gd name="connsiteY101" fmla="*/ 674 h 10000"/>
              <a:gd name="connsiteX102" fmla="*/ 4696 w 10000"/>
              <a:gd name="connsiteY102" fmla="*/ 697 h 10000"/>
              <a:gd name="connsiteX103" fmla="*/ 4593 w 10000"/>
              <a:gd name="connsiteY103" fmla="*/ 735 h 10000"/>
              <a:gd name="connsiteX104" fmla="*/ 4489 w 10000"/>
              <a:gd name="connsiteY104" fmla="*/ 765 h 10000"/>
              <a:gd name="connsiteX105" fmla="*/ 4372 w 10000"/>
              <a:gd name="connsiteY105" fmla="*/ 803 h 10000"/>
              <a:gd name="connsiteX106" fmla="*/ 4254 w 10000"/>
              <a:gd name="connsiteY106" fmla="*/ 848 h 10000"/>
              <a:gd name="connsiteX107" fmla="*/ 4123 w 10000"/>
              <a:gd name="connsiteY107" fmla="*/ 886 h 10000"/>
              <a:gd name="connsiteX108" fmla="*/ 3999 w 10000"/>
              <a:gd name="connsiteY108" fmla="*/ 932 h 10000"/>
              <a:gd name="connsiteX109" fmla="*/ 3860 w 10000"/>
              <a:gd name="connsiteY109" fmla="*/ 985 h 10000"/>
              <a:gd name="connsiteX110" fmla="*/ 3729 w 10000"/>
              <a:gd name="connsiteY110" fmla="*/ 1030 h 10000"/>
              <a:gd name="connsiteX111" fmla="*/ 3591 w 10000"/>
              <a:gd name="connsiteY111" fmla="*/ 1091 h 10000"/>
              <a:gd name="connsiteX112" fmla="*/ 3460 w 10000"/>
              <a:gd name="connsiteY112" fmla="*/ 1144 h 10000"/>
              <a:gd name="connsiteX113" fmla="*/ 3329 w 10000"/>
              <a:gd name="connsiteY113" fmla="*/ 1205 h 10000"/>
              <a:gd name="connsiteX114" fmla="*/ 3198 w 10000"/>
              <a:gd name="connsiteY114" fmla="*/ 1265 h 10000"/>
              <a:gd name="connsiteX115" fmla="*/ 3073 w 10000"/>
              <a:gd name="connsiteY115" fmla="*/ 1326 h 10000"/>
              <a:gd name="connsiteX116" fmla="*/ 2956 w 10000"/>
              <a:gd name="connsiteY116" fmla="*/ 1394 h 10000"/>
              <a:gd name="connsiteX117" fmla="*/ 2742 w 10000"/>
              <a:gd name="connsiteY117" fmla="*/ 1515 h 10000"/>
              <a:gd name="connsiteX118" fmla="*/ 2541 w 10000"/>
              <a:gd name="connsiteY118" fmla="*/ 1644 h 10000"/>
              <a:gd name="connsiteX119" fmla="*/ 2376 w 10000"/>
              <a:gd name="connsiteY119" fmla="*/ 1742 h 10000"/>
              <a:gd name="connsiteX120" fmla="*/ 2217 w 10000"/>
              <a:gd name="connsiteY120" fmla="*/ 1848 h 10000"/>
              <a:gd name="connsiteX121" fmla="*/ 2079 w 10000"/>
              <a:gd name="connsiteY121" fmla="*/ 1939 h 10000"/>
              <a:gd name="connsiteX122" fmla="*/ 1968 w 10000"/>
              <a:gd name="connsiteY122" fmla="*/ 2023 h 10000"/>
              <a:gd name="connsiteX123" fmla="*/ 1865 w 10000"/>
              <a:gd name="connsiteY123" fmla="*/ 2106 h 10000"/>
              <a:gd name="connsiteX124" fmla="*/ 1789 w 10000"/>
              <a:gd name="connsiteY124" fmla="*/ 2182 h 10000"/>
              <a:gd name="connsiteX125" fmla="*/ 1706 w 10000"/>
              <a:gd name="connsiteY125" fmla="*/ 2250 h 10000"/>
              <a:gd name="connsiteX126" fmla="*/ 1630 w 10000"/>
              <a:gd name="connsiteY126" fmla="*/ 2311 h 10000"/>
              <a:gd name="connsiteX127" fmla="*/ 1547 w 10000"/>
              <a:gd name="connsiteY127" fmla="*/ 2364 h 10000"/>
              <a:gd name="connsiteX128" fmla="*/ 1471 w 10000"/>
              <a:gd name="connsiteY128" fmla="*/ 2409 h 10000"/>
              <a:gd name="connsiteX129" fmla="*/ 1395 w 10000"/>
              <a:gd name="connsiteY129" fmla="*/ 2447 h 10000"/>
              <a:gd name="connsiteX130" fmla="*/ 1340 w 10000"/>
              <a:gd name="connsiteY130" fmla="*/ 2470 h 10000"/>
              <a:gd name="connsiteX131" fmla="*/ 1312 w 10000"/>
              <a:gd name="connsiteY131" fmla="*/ 2485 h 10000"/>
              <a:gd name="connsiteX132" fmla="*/ 1291 w 10000"/>
              <a:gd name="connsiteY132"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454 w 10000"/>
              <a:gd name="connsiteY67" fmla="*/ 909 h 10000"/>
              <a:gd name="connsiteX68" fmla="*/ 9047 w 10000"/>
              <a:gd name="connsiteY68" fmla="*/ 273 h 10000"/>
              <a:gd name="connsiteX69" fmla="*/ 8999 w 10000"/>
              <a:gd name="connsiteY69" fmla="*/ 250 h 10000"/>
              <a:gd name="connsiteX70" fmla="*/ 8847 w 10000"/>
              <a:gd name="connsiteY70" fmla="*/ 197 h 10000"/>
              <a:gd name="connsiteX71" fmla="*/ 8757 w 10000"/>
              <a:gd name="connsiteY71" fmla="*/ 182 h 10000"/>
              <a:gd name="connsiteX72" fmla="*/ 8653 w 10000"/>
              <a:gd name="connsiteY72" fmla="*/ 159 h 10000"/>
              <a:gd name="connsiteX73" fmla="*/ 8529 w 10000"/>
              <a:gd name="connsiteY73" fmla="*/ 129 h 10000"/>
              <a:gd name="connsiteX74" fmla="*/ 8412 w 10000"/>
              <a:gd name="connsiteY74" fmla="*/ 106 h 10000"/>
              <a:gd name="connsiteX75" fmla="*/ 8287 w 10000"/>
              <a:gd name="connsiteY75" fmla="*/ 83 h 10000"/>
              <a:gd name="connsiteX76" fmla="*/ 8149 w 10000"/>
              <a:gd name="connsiteY76" fmla="*/ 61 h 10000"/>
              <a:gd name="connsiteX77" fmla="*/ 8025 w 10000"/>
              <a:gd name="connsiteY77" fmla="*/ 45 h 10000"/>
              <a:gd name="connsiteX78" fmla="*/ 7901 w 10000"/>
              <a:gd name="connsiteY78" fmla="*/ 23 h 10000"/>
              <a:gd name="connsiteX79" fmla="*/ 7783 w 10000"/>
              <a:gd name="connsiteY79" fmla="*/ 15 h 10000"/>
              <a:gd name="connsiteX80" fmla="*/ 7673 w 10000"/>
              <a:gd name="connsiteY80" fmla="*/ 8 h 10000"/>
              <a:gd name="connsiteX81" fmla="*/ 7569 w 10000"/>
              <a:gd name="connsiteY81" fmla="*/ 0 h 10000"/>
              <a:gd name="connsiteX82" fmla="*/ 7472 w 10000"/>
              <a:gd name="connsiteY82" fmla="*/ 0 h 10000"/>
              <a:gd name="connsiteX83" fmla="*/ 7403 w 10000"/>
              <a:gd name="connsiteY83" fmla="*/ 8 h 10000"/>
              <a:gd name="connsiteX84" fmla="*/ 7320 w 10000"/>
              <a:gd name="connsiteY84" fmla="*/ 15 h 10000"/>
              <a:gd name="connsiteX85" fmla="*/ 7203 w 10000"/>
              <a:gd name="connsiteY85" fmla="*/ 45 h 10000"/>
              <a:gd name="connsiteX86" fmla="*/ 7065 w 10000"/>
              <a:gd name="connsiteY86" fmla="*/ 68 h 10000"/>
              <a:gd name="connsiteX87" fmla="*/ 6906 w 10000"/>
              <a:gd name="connsiteY87" fmla="*/ 106 h 10000"/>
              <a:gd name="connsiteX88" fmla="*/ 6733 w 10000"/>
              <a:gd name="connsiteY88" fmla="*/ 144 h 10000"/>
              <a:gd name="connsiteX89" fmla="*/ 6540 w 10000"/>
              <a:gd name="connsiteY89" fmla="*/ 189 h 10000"/>
              <a:gd name="connsiteX90" fmla="*/ 6354 w 10000"/>
              <a:gd name="connsiteY90" fmla="*/ 242 h 10000"/>
              <a:gd name="connsiteX91" fmla="*/ 6146 w 10000"/>
              <a:gd name="connsiteY91" fmla="*/ 295 h 10000"/>
              <a:gd name="connsiteX92" fmla="*/ 5946 w 10000"/>
              <a:gd name="connsiteY92" fmla="*/ 348 h 10000"/>
              <a:gd name="connsiteX93" fmla="*/ 5746 w 10000"/>
              <a:gd name="connsiteY93" fmla="*/ 402 h 10000"/>
              <a:gd name="connsiteX94" fmla="*/ 5559 w 10000"/>
              <a:gd name="connsiteY94" fmla="*/ 455 h 10000"/>
              <a:gd name="connsiteX95" fmla="*/ 5380 w 10000"/>
              <a:gd name="connsiteY95" fmla="*/ 500 h 10000"/>
              <a:gd name="connsiteX96" fmla="*/ 5214 w 10000"/>
              <a:gd name="connsiteY96" fmla="*/ 538 h 10000"/>
              <a:gd name="connsiteX97" fmla="*/ 5069 w 10000"/>
              <a:gd name="connsiteY97" fmla="*/ 583 h 10000"/>
              <a:gd name="connsiteX98" fmla="*/ 4952 w 10000"/>
              <a:gd name="connsiteY98" fmla="*/ 621 h 10000"/>
              <a:gd name="connsiteX99" fmla="*/ 4862 w 10000"/>
              <a:gd name="connsiteY99" fmla="*/ 644 h 10000"/>
              <a:gd name="connsiteX100" fmla="*/ 4786 w 10000"/>
              <a:gd name="connsiteY100" fmla="*/ 674 h 10000"/>
              <a:gd name="connsiteX101" fmla="*/ 4696 w 10000"/>
              <a:gd name="connsiteY101" fmla="*/ 697 h 10000"/>
              <a:gd name="connsiteX102" fmla="*/ 4593 w 10000"/>
              <a:gd name="connsiteY102" fmla="*/ 735 h 10000"/>
              <a:gd name="connsiteX103" fmla="*/ 4489 w 10000"/>
              <a:gd name="connsiteY103" fmla="*/ 765 h 10000"/>
              <a:gd name="connsiteX104" fmla="*/ 4372 w 10000"/>
              <a:gd name="connsiteY104" fmla="*/ 803 h 10000"/>
              <a:gd name="connsiteX105" fmla="*/ 4254 w 10000"/>
              <a:gd name="connsiteY105" fmla="*/ 848 h 10000"/>
              <a:gd name="connsiteX106" fmla="*/ 4123 w 10000"/>
              <a:gd name="connsiteY106" fmla="*/ 886 h 10000"/>
              <a:gd name="connsiteX107" fmla="*/ 3999 w 10000"/>
              <a:gd name="connsiteY107" fmla="*/ 932 h 10000"/>
              <a:gd name="connsiteX108" fmla="*/ 3860 w 10000"/>
              <a:gd name="connsiteY108" fmla="*/ 985 h 10000"/>
              <a:gd name="connsiteX109" fmla="*/ 3729 w 10000"/>
              <a:gd name="connsiteY109" fmla="*/ 1030 h 10000"/>
              <a:gd name="connsiteX110" fmla="*/ 3591 w 10000"/>
              <a:gd name="connsiteY110" fmla="*/ 1091 h 10000"/>
              <a:gd name="connsiteX111" fmla="*/ 3460 w 10000"/>
              <a:gd name="connsiteY111" fmla="*/ 1144 h 10000"/>
              <a:gd name="connsiteX112" fmla="*/ 3329 w 10000"/>
              <a:gd name="connsiteY112" fmla="*/ 1205 h 10000"/>
              <a:gd name="connsiteX113" fmla="*/ 3198 w 10000"/>
              <a:gd name="connsiteY113" fmla="*/ 1265 h 10000"/>
              <a:gd name="connsiteX114" fmla="*/ 3073 w 10000"/>
              <a:gd name="connsiteY114" fmla="*/ 1326 h 10000"/>
              <a:gd name="connsiteX115" fmla="*/ 2956 w 10000"/>
              <a:gd name="connsiteY115" fmla="*/ 1394 h 10000"/>
              <a:gd name="connsiteX116" fmla="*/ 2742 w 10000"/>
              <a:gd name="connsiteY116" fmla="*/ 1515 h 10000"/>
              <a:gd name="connsiteX117" fmla="*/ 2541 w 10000"/>
              <a:gd name="connsiteY117" fmla="*/ 1644 h 10000"/>
              <a:gd name="connsiteX118" fmla="*/ 2376 w 10000"/>
              <a:gd name="connsiteY118" fmla="*/ 1742 h 10000"/>
              <a:gd name="connsiteX119" fmla="*/ 2217 w 10000"/>
              <a:gd name="connsiteY119" fmla="*/ 1848 h 10000"/>
              <a:gd name="connsiteX120" fmla="*/ 2079 w 10000"/>
              <a:gd name="connsiteY120" fmla="*/ 1939 h 10000"/>
              <a:gd name="connsiteX121" fmla="*/ 1968 w 10000"/>
              <a:gd name="connsiteY121" fmla="*/ 2023 h 10000"/>
              <a:gd name="connsiteX122" fmla="*/ 1865 w 10000"/>
              <a:gd name="connsiteY122" fmla="*/ 2106 h 10000"/>
              <a:gd name="connsiteX123" fmla="*/ 1789 w 10000"/>
              <a:gd name="connsiteY123" fmla="*/ 2182 h 10000"/>
              <a:gd name="connsiteX124" fmla="*/ 1706 w 10000"/>
              <a:gd name="connsiteY124" fmla="*/ 2250 h 10000"/>
              <a:gd name="connsiteX125" fmla="*/ 1630 w 10000"/>
              <a:gd name="connsiteY125" fmla="*/ 2311 h 10000"/>
              <a:gd name="connsiteX126" fmla="*/ 1547 w 10000"/>
              <a:gd name="connsiteY126" fmla="*/ 2364 h 10000"/>
              <a:gd name="connsiteX127" fmla="*/ 1471 w 10000"/>
              <a:gd name="connsiteY127" fmla="*/ 2409 h 10000"/>
              <a:gd name="connsiteX128" fmla="*/ 1395 w 10000"/>
              <a:gd name="connsiteY128" fmla="*/ 2447 h 10000"/>
              <a:gd name="connsiteX129" fmla="*/ 1340 w 10000"/>
              <a:gd name="connsiteY129" fmla="*/ 2470 h 10000"/>
              <a:gd name="connsiteX130" fmla="*/ 1312 w 10000"/>
              <a:gd name="connsiteY130" fmla="*/ 2485 h 10000"/>
              <a:gd name="connsiteX131" fmla="*/ 1291 w 10000"/>
              <a:gd name="connsiteY131"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503 w 10000"/>
              <a:gd name="connsiteY66" fmla="*/ 1098 h 10000"/>
              <a:gd name="connsiteX67" fmla="*/ 9047 w 10000"/>
              <a:gd name="connsiteY67" fmla="*/ 273 h 10000"/>
              <a:gd name="connsiteX68" fmla="*/ 8999 w 10000"/>
              <a:gd name="connsiteY68" fmla="*/ 250 h 10000"/>
              <a:gd name="connsiteX69" fmla="*/ 8847 w 10000"/>
              <a:gd name="connsiteY69" fmla="*/ 197 h 10000"/>
              <a:gd name="connsiteX70" fmla="*/ 8757 w 10000"/>
              <a:gd name="connsiteY70" fmla="*/ 182 h 10000"/>
              <a:gd name="connsiteX71" fmla="*/ 8653 w 10000"/>
              <a:gd name="connsiteY71" fmla="*/ 159 h 10000"/>
              <a:gd name="connsiteX72" fmla="*/ 8529 w 10000"/>
              <a:gd name="connsiteY72" fmla="*/ 129 h 10000"/>
              <a:gd name="connsiteX73" fmla="*/ 8412 w 10000"/>
              <a:gd name="connsiteY73" fmla="*/ 106 h 10000"/>
              <a:gd name="connsiteX74" fmla="*/ 8287 w 10000"/>
              <a:gd name="connsiteY74" fmla="*/ 83 h 10000"/>
              <a:gd name="connsiteX75" fmla="*/ 8149 w 10000"/>
              <a:gd name="connsiteY75" fmla="*/ 61 h 10000"/>
              <a:gd name="connsiteX76" fmla="*/ 8025 w 10000"/>
              <a:gd name="connsiteY76" fmla="*/ 45 h 10000"/>
              <a:gd name="connsiteX77" fmla="*/ 7901 w 10000"/>
              <a:gd name="connsiteY77" fmla="*/ 23 h 10000"/>
              <a:gd name="connsiteX78" fmla="*/ 7783 w 10000"/>
              <a:gd name="connsiteY78" fmla="*/ 15 h 10000"/>
              <a:gd name="connsiteX79" fmla="*/ 7673 w 10000"/>
              <a:gd name="connsiteY79" fmla="*/ 8 h 10000"/>
              <a:gd name="connsiteX80" fmla="*/ 7569 w 10000"/>
              <a:gd name="connsiteY80" fmla="*/ 0 h 10000"/>
              <a:gd name="connsiteX81" fmla="*/ 7472 w 10000"/>
              <a:gd name="connsiteY81" fmla="*/ 0 h 10000"/>
              <a:gd name="connsiteX82" fmla="*/ 7403 w 10000"/>
              <a:gd name="connsiteY82" fmla="*/ 8 h 10000"/>
              <a:gd name="connsiteX83" fmla="*/ 7320 w 10000"/>
              <a:gd name="connsiteY83" fmla="*/ 15 h 10000"/>
              <a:gd name="connsiteX84" fmla="*/ 7203 w 10000"/>
              <a:gd name="connsiteY84" fmla="*/ 45 h 10000"/>
              <a:gd name="connsiteX85" fmla="*/ 7065 w 10000"/>
              <a:gd name="connsiteY85" fmla="*/ 68 h 10000"/>
              <a:gd name="connsiteX86" fmla="*/ 6906 w 10000"/>
              <a:gd name="connsiteY86" fmla="*/ 106 h 10000"/>
              <a:gd name="connsiteX87" fmla="*/ 6733 w 10000"/>
              <a:gd name="connsiteY87" fmla="*/ 144 h 10000"/>
              <a:gd name="connsiteX88" fmla="*/ 6540 w 10000"/>
              <a:gd name="connsiteY88" fmla="*/ 189 h 10000"/>
              <a:gd name="connsiteX89" fmla="*/ 6354 w 10000"/>
              <a:gd name="connsiteY89" fmla="*/ 242 h 10000"/>
              <a:gd name="connsiteX90" fmla="*/ 6146 w 10000"/>
              <a:gd name="connsiteY90" fmla="*/ 295 h 10000"/>
              <a:gd name="connsiteX91" fmla="*/ 5946 w 10000"/>
              <a:gd name="connsiteY91" fmla="*/ 348 h 10000"/>
              <a:gd name="connsiteX92" fmla="*/ 5746 w 10000"/>
              <a:gd name="connsiteY92" fmla="*/ 402 h 10000"/>
              <a:gd name="connsiteX93" fmla="*/ 5559 w 10000"/>
              <a:gd name="connsiteY93" fmla="*/ 455 h 10000"/>
              <a:gd name="connsiteX94" fmla="*/ 5380 w 10000"/>
              <a:gd name="connsiteY94" fmla="*/ 500 h 10000"/>
              <a:gd name="connsiteX95" fmla="*/ 5214 w 10000"/>
              <a:gd name="connsiteY95" fmla="*/ 538 h 10000"/>
              <a:gd name="connsiteX96" fmla="*/ 5069 w 10000"/>
              <a:gd name="connsiteY96" fmla="*/ 583 h 10000"/>
              <a:gd name="connsiteX97" fmla="*/ 4952 w 10000"/>
              <a:gd name="connsiteY97" fmla="*/ 621 h 10000"/>
              <a:gd name="connsiteX98" fmla="*/ 4862 w 10000"/>
              <a:gd name="connsiteY98" fmla="*/ 644 h 10000"/>
              <a:gd name="connsiteX99" fmla="*/ 4786 w 10000"/>
              <a:gd name="connsiteY99" fmla="*/ 674 h 10000"/>
              <a:gd name="connsiteX100" fmla="*/ 4696 w 10000"/>
              <a:gd name="connsiteY100" fmla="*/ 697 h 10000"/>
              <a:gd name="connsiteX101" fmla="*/ 4593 w 10000"/>
              <a:gd name="connsiteY101" fmla="*/ 735 h 10000"/>
              <a:gd name="connsiteX102" fmla="*/ 4489 w 10000"/>
              <a:gd name="connsiteY102" fmla="*/ 765 h 10000"/>
              <a:gd name="connsiteX103" fmla="*/ 4372 w 10000"/>
              <a:gd name="connsiteY103" fmla="*/ 803 h 10000"/>
              <a:gd name="connsiteX104" fmla="*/ 4254 w 10000"/>
              <a:gd name="connsiteY104" fmla="*/ 848 h 10000"/>
              <a:gd name="connsiteX105" fmla="*/ 4123 w 10000"/>
              <a:gd name="connsiteY105" fmla="*/ 886 h 10000"/>
              <a:gd name="connsiteX106" fmla="*/ 3999 w 10000"/>
              <a:gd name="connsiteY106" fmla="*/ 932 h 10000"/>
              <a:gd name="connsiteX107" fmla="*/ 3860 w 10000"/>
              <a:gd name="connsiteY107" fmla="*/ 985 h 10000"/>
              <a:gd name="connsiteX108" fmla="*/ 3729 w 10000"/>
              <a:gd name="connsiteY108" fmla="*/ 1030 h 10000"/>
              <a:gd name="connsiteX109" fmla="*/ 3591 w 10000"/>
              <a:gd name="connsiteY109" fmla="*/ 1091 h 10000"/>
              <a:gd name="connsiteX110" fmla="*/ 3460 w 10000"/>
              <a:gd name="connsiteY110" fmla="*/ 1144 h 10000"/>
              <a:gd name="connsiteX111" fmla="*/ 3329 w 10000"/>
              <a:gd name="connsiteY111" fmla="*/ 1205 h 10000"/>
              <a:gd name="connsiteX112" fmla="*/ 3198 w 10000"/>
              <a:gd name="connsiteY112" fmla="*/ 1265 h 10000"/>
              <a:gd name="connsiteX113" fmla="*/ 3073 w 10000"/>
              <a:gd name="connsiteY113" fmla="*/ 1326 h 10000"/>
              <a:gd name="connsiteX114" fmla="*/ 2956 w 10000"/>
              <a:gd name="connsiteY114" fmla="*/ 1394 h 10000"/>
              <a:gd name="connsiteX115" fmla="*/ 2742 w 10000"/>
              <a:gd name="connsiteY115" fmla="*/ 1515 h 10000"/>
              <a:gd name="connsiteX116" fmla="*/ 2541 w 10000"/>
              <a:gd name="connsiteY116" fmla="*/ 1644 h 10000"/>
              <a:gd name="connsiteX117" fmla="*/ 2376 w 10000"/>
              <a:gd name="connsiteY117" fmla="*/ 1742 h 10000"/>
              <a:gd name="connsiteX118" fmla="*/ 2217 w 10000"/>
              <a:gd name="connsiteY118" fmla="*/ 1848 h 10000"/>
              <a:gd name="connsiteX119" fmla="*/ 2079 w 10000"/>
              <a:gd name="connsiteY119" fmla="*/ 1939 h 10000"/>
              <a:gd name="connsiteX120" fmla="*/ 1968 w 10000"/>
              <a:gd name="connsiteY120" fmla="*/ 2023 h 10000"/>
              <a:gd name="connsiteX121" fmla="*/ 1865 w 10000"/>
              <a:gd name="connsiteY121" fmla="*/ 2106 h 10000"/>
              <a:gd name="connsiteX122" fmla="*/ 1789 w 10000"/>
              <a:gd name="connsiteY122" fmla="*/ 2182 h 10000"/>
              <a:gd name="connsiteX123" fmla="*/ 1706 w 10000"/>
              <a:gd name="connsiteY123" fmla="*/ 2250 h 10000"/>
              <a:gd name="connsiteX124" fmla="*/ 1630 w 10000"/>
              <a:gd name="connsiteY124" fmla="*/ 2311 h 10000"/>
              <a:gd name="connsiteX125" fmla="*/ 1547 w 10000"/>
              <a:gd name="connsiteY125" fmla="*/ 2364 h 10000"/>
              <a:gd name="connsiteX126" fmla="*/ 1471 w 10000"/>
              <a:gd name="connsiteY126" fmla="*/ 2409 h 10000"/>
              <a:gd name="connsiteX127" fmla="*/ 1395 w 10000"/>
              <a:gd name="connsiteY127" fmla="*/ 2447 h 10000"/>
              <a:gd name="connsiteX128" fmla="*/ 1340 w 10000"/>
              <a:gd name="connsiteY128" fmla="*/ 2470 h 10000"/>
              <a:gd name="connsiteX129" fmla="*/ 1312 w 10000"/>
              <a:gd name="connsiteY129" fmla="*/ 2485 h 10000"/>
              <a:gd name="connsiteX130" fmla="*/ 1291 w 10000"/>
              <a:gd name="connsiteY130" fmla="*/ 2492 h 10000"/>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9047 w 10000"/>
              <a:gd name="connsiteY66" fmla="*/ 273 h 10000"/>
              <a:gd name="connsiteX67" fmla="*/ 8999 w 10000"/>
              <a:gd name="connsiteY67" fmla="*/ 250 h 10000"/>
              <a:gd name="connsiteX68" fmla="*/ 8847 w 10000"/>
              <a:gd name="connsiteY68" fmla="*/ 197 h 10000"/>
              <a:gd name="connsiteX69" fmla="*/ 8757 w 10000"/>
              <a:gd name="connsiteY69" fmla="*/ 182 h 10000"/>
              <a:gd name="connsiteX70" fmla="*/ 8653 w 10000"/>
              <a:gd name="connsiteY70" fmla="*/ 159 h 10000"/>
              <a:gd name="connsiteX71" fmla="*/ 8529 w 10000"/>
              <a:gd name="connsiteY71" fmla="*/ 129 h 10000"/>
              <a:gd name="connsiteX72" fmla="*/ 8412 w 10000"/>
              <a:gd name="connsiteY72" fmla="*/ 106 h 10000"/>
              <a:gd name="connsiteX73" fmla="*/ 8287 w 10000"/>
              <a:gd name="connsiteY73" fmla="*/ 83 h 10000"/>
              <a:gd name="connsiteX74" fmla="*/ 8149 w 10000"/>
              <a:gd name="connsiteY74" fmla="*/ 61 h 10000"/>
              <a:gd name="connsiteX75" fmla="*/ 8025 w 10000"/>
              <a:gd name="connsiteY75" fmla="*/ 45 h 10000"/>
              <a:gd name="connsiteX76" fmla="*/ 7901 w 10000"/>
              <a:gd name="connsiteY76" fmla="*/ 23 h 10000"/>
              <a:gd name="connsiteX77" fmla="*/ 7783 w 10000"/>
              <a:gd name="connsiteY77" fmla="*/ 15 h 10000"/>
              <a:gd name="connsiteX78" fmla="*/ 7673 w 10000"/>
              <a:gd name="connsiteY78" fmla="*/ 8 h 10000"/>
              <a:gd name="connsiteX79" fmla="*/ 7569 w 10000"/>
              <a:gd name="connsiteY79" fmla="*/ 0 h 10000"/>
              <a:gd name="connsiteX80" fmla="*/ 7472 w 10000"/>
              <a:gd name="connsiteY80" fmla="*/ 0 h 10000"/>
              <a:gd name="connsiteX81" fmla="*/ 7403 w 10000"/>
              <a:gd name="connsiteY81" fmla="*/ 8 h 10000"/>
              <a:gd name="connsiteX82" fmla="*/ 7320 w 10000"/>
              <a:gd name="connsiteY82" fmla="*/ 15 h 10000"/>
              <a:gd name="connsiteX83" fmla="*/ 7203 w 10000"/>
              <a:gd name="connsiteY83" fmla="*/ 45 h 10000"/>
              <a:gd name="connsiteX84" fmla="*/ 7065 w 10000"/>
              <a:gd name="connsiteY84" fmla="*/ 68 h 10000"/>
              <a:gd name="connsiteX85" fmla="*/ 6906 w 10000"/>
              <a:gd name="connsiteY85" fmla="*/ 106 h 10000"/>
              <a:gd name="connsiteX86" fmla="*/ 6733 w 10000"/>
              <a:gd name="connsiteY86" fmla="*/ 144 h 10000"/>
              <a:gd name="connsiteX87" fmla="*/ 6540 w 10000"/>
              <a:gd name="connsiteY87" fmla="*/ 189 h 10000"/>
              <a:gd name="connsiteX88" fmla="*/ 6354 w 10000"/>
              <a:gd name="connsiteY88" fmla="*/ 242 h 10000"/>
              <a:gd name="connsiteX89" fmla="*/ 6146 w 10000"/>
              <a:gd name="connsiteY89" fmla="*/ 295 h 10000"/>
              <a:gd name="connsiteX90" fmla="*/ 5946 w 10000"/>
              <a:gd name="connsiteY90" fmla="*/ 348 h 10000"/>
              <a:gd name="connsiteX91" fmla="*/ 5746 w 10000"/>
              <a:gd name="connsiteY91" fmla="*/ 402 h 10000"/>
              <a:gd name="connsiteX92" fmla="*/ 5559 w 10000"/>
              <a:gd name="connsiteY92" fmla="*/ 455 h 10000"/>
              <a:gd name="connsiteX93" fmla="*/ 5380 w 10000"/>
              <a:gd name="connsiteY93" fmla="*/ 500 h 10000"/>
              <a:gd name="connsiteX94" fmla="*/ 5214 w 10000"/>
              <a:gd name="connsiteY94" fmla="*/ 538 h 10000"/>
              <a:gd name="connsiteX95" fmla="*/ 5069 w 10000"/>
              <a:gd name="connsiteY95" fmla="*/ 583 h 10000"/>
              <a:gd name="connsiteX96" fmla="*/ 4952 w 10000"/>
              <a:gd name="connsiteY96" fmla="*/ 621 h 10000"/>
              <a:gd name="connsiteX97" fmla="*/ 4862 w 10000"/>
              <a:gd name="connsiteY97" fmla="*/ 644 h 10000"/>
              <a:gd name="connsiteX98" fmla="*/ 4786 w 10000"/>
              <a:gd name="connsiteY98" fmla="*/ 674 h 10000"/>
              <a:gd name="connsiteX99" fmla="*/ 4696 w 10000"/>
              <a:gd name="connsiteY99" fmla="*/ 697 h 10000"/>
              <a:gd name="connsiteX100" fmla="*/ 4593 w 10000"/>
              <a:gd name="connsiteY100" fmla="*/ 735 h 10000"/>
              <a:gd name="connsiteX101" fmla="*/ 4489 w 10000"/>
              <a:gd name="connsiteY101" fmla="*/ 765 h 10000"/>
              <a:gd name="connsiteX102" fmla="*/ 4372 w 10000"/>
              <a:gd name="connsiteY102" fmla="*/ 803 h 10000"/>
              <a:gd name="connsiteX103" fmla="*/ 4254 w 10000"/>
              <a:gd name="connsiteY103" fmla="*/ 848 h 10000"/>
              <a:gd name="connsiteX104" fmla="*/ 4123 w 10000"/>
              <a:gd name="connsiteY104" fmla="*/ 886 h 10000"/>
              <a:gd name="connsiteX105" fmla="*/ 3999 w 10000"/>
              <a:gd name="connsiteY105" fmla="*/ 932 h 10000"/>
              <a:gd name="connsiteX106" fmla="*/ 3860 w 10000"/>
              <a:gd name="connsiteY106" fmla="*/ 985 h 10000"/>
              <a:gd name="connsiteX107" fmla="*/ 3729 w 10000"/>
              <a:gd name="connsiteY107" fmla="*/ 1030 h 10000"/>
              <a:gd name="connsiteX108" fmla="*/ 3591 w 10000"/>
              <a:gd name="connsiteY108" fmla="*/ 1091 h 10000"/>
              <a:gd name="connsiteX109" fmla="*/ 3460 w 10000"/>
              <a:gd name="connsiteY109" fmla="*/ 1144 h 10000"/>
              <a:gd name="connsiteX110" fmla="*/ 3329 w 10000"/>
              <a:gd name="connsiteY110" fmla="*/ 1205 h 10000"/>
              <a:gd name="connsiteX111" fmla="*/ 3198 w 10000"/>
              <a:gd name="connsiteY111" fmla="*/ 1265 h 10000"/>
              <a:gd name="connsiteX112" fmla="*/ 3073 w 10000"/>
              <a:gd name="connsiteY112" fmla="*/ 1326 h 10000"/>
              <a:gd name="connsiteX113" fmla="*/ 2956 w 10000"/>
              <a:gd name="connsiteY113" fmla="*/ 1394 h 10000"/>
              <a:gd name="connsiteX114" fmla="*/ 2742 w 10000"/>
              <a:gd name="connsiteY114" fmla="*/ 1515 h 10000"/>
              <a:gd name="connsiteX115" fmla="*/ 2541 w 10000"/>
              <a:gd name="connsiteY115" fmla="*/ 1644 h 10000"/>
              <a:gd name="connsiteX116" fmla="*/ 2376 w 10000"/>
              <a:gd name="connsiteY116" fmla="*/ 1742 h 10000"/>
              <a:gd name="connsiteX117" fmla="*/ 2217 w 10000"/>
              <a:gd name="connsiteY117" fmla="*/ 1848 h 10000"/>
              <a:gd name="connsiteX118" fmla="*/ 2079 w 10000"/>
              <a:gd name="connsiteY118" fmla="*/ 1939 h 10000"/>
              <a:gd name="connsiteX119" fmla="*/ 1968 w 10000"/>
              <a:gd name="connsiteY119" fmla="*/ 2023 h 10000"/>
              <a:gd name="connsiteX120" fmla="*/ 1865 w 10000"/>
              <a:gd name="connsiteY120" fmla="*/ 2106 h 10000"/>
              <a:gd name="connsiteX121" fmla="*/ 1789 w 10000"/>
              <a:gd name="connsiteY121" fmla="*/ 2182 h 10000"/>
              <a:gd name="connsiteX122" fmla="*/ 1706 w 10000"/>
              <a:gd name="connsiteY122" fmla="*/ 2250 h 10000"/>
              <a:gd name="connsiteX123" fmla="*/ 1630 w 10000"/>
              <a:gd name="connsiteY123" fmla="*/ 2311 h 10000"/>
              <a:gd name="connsiteX124" fmla="*/ 1547 w 10000"/>
              <a:gd name="connsiteY124" fmla="*/ 2364 h 10000"/>
              <a:gd name="connsiteX125" fmla="*/ 1471 w 10000"/>
              <a:gd name="connsiteY125" fmla="*/ 2409 h 10000"/>
              <a:gd name="connsiteX126" fmla="*/ 1395 w 10000"/>
              <a:gd name="connsiteY126" fmla="*/ 2447 h 10000"/>
              <a:gd name="connsiteX127" fmla="*/ 1340 w 10000"/>
              <a:gd name="connsiteY127" fmla="*/ 2470 h 10000"/>
              <a:gd name="connsiteX128" fmla="*/ 1312 w 10000"/>
              <a:gd name="connsiteY128" fmla="*/ 2485 h 10000"/>
              <a:gd name="connsiteX129" fmla="*/ 1291 w 10000"/>
              <a:gd name="connsiteY129" fmla="*/ 2492 h 10000"/>
              <a:gd name="connsiteX0" fmla="*/ 1291 w 10000"/>
              <a:gd name="connsiteY0" fmla="*/ 3028 h 10536"/>
              <a:gd name="connsiteX1" fmla="*/ 456 w 10000"/>
              <a:gd name="connsiteY1" fmla="*/ 3354 h 10536"/>
              <a:gd name="connsiteX2" fmla="*/ 0 w 10000"/>
              <a:gd name="connsiteY2" fmla="*/ 3801 h 10536"/>
              <a:gd name="connsiteX3" fmla="*/ 7 w 10000"/>
              <a:gd name="connsiteY3" fmla="*/ 4059 h 10536"/>
              <a:gd name="connsiteX4" fmla="*/ 594 w 10000"/>
              <a:gd name="connsiteY4" fmla="*/ 4347 h 10536"/>
              <a:gd name="connsiteX5" fmla="*/ 635 w 10000"/>
              <a:gd name="connsiteY5" fmla="*/ 4369 h 10536"/>
              <a:gd name="connsiteX6" fmla="*/ 739 w 10000"/>
              <a:gd name="connsiteY6" fmla="*/ 4400 h 10536"/>
              <a:gd name="connsiteX7" fmla="*/ 891 w 10000"/>
              <a:gd name="connsiteY7" fmla="*/ 4453 h 10536"/>
              <a:gd name="connsiteX8" fmla="*/ 1064 w 10000"/>
              <a:gd name="connsiteY8" fmla="*/ 4513 h 10536"/>
              <a:gd name="connsiteX9" fmla="*/ 1236 w 10000"/>
              <a:gd name="connsiteY9" fmla="*/ 4589 h 10536"/>
              <a:gd name="connsiteX10" fmla="*/ 1727 w 10000"/>
              <a:gd name="connsiteY10" fmla="*/ 5369 h 10536"/>
              <a:gd name="connsiteX11" fmla="*/ 1812 w 10000"/>
              <a:gd name="connsiteY11" fmla="*/ 6103 h 10536"/>
              <a:gd name="connsiteX12" fmla="*/ 2744 w 10000"/>
              <a:gd name="connsiteY12" fmla="*/ 10322 h 10536"/>
              <a:gd name="connsiteX13" fmla="*/ 3253 w 10000"/>
              <a:gd name="connsiteY13" fmla="*/ 9998 h 10536"/>
              <a:gd name="connsiteX14" fmla="*/ 3363 w 10000"/>
              <a:gd name="connsiteY14" fmla="*/ 10134 h 10536"/>
              <a:gd name="connsiteX15" fmla="*/ 3481 w 10000"/>
              <a:gd name="connsiteY15" fmla="*/ 10248 h 10536"/>
              <a:gd name="connsiteX16" fmla="*/ 3591 w 10000"/>
              <a:gd name="connsiteY16" fmla="*/ 10331 h 10536"/>
              <a:gd name="connsiteX17" fmla="*/ 3702 w 10000"/>
              <a:gd name="connsiteY17" fmla="*/ 10400 h 10536"/>
              <a:gd name="connsiteX18" fmla="*/ 3805 w 10000"/>
              <a:gd name="connsiteY18" fmla="*/ 10445 h 10536"/>
              <a:gd name="connsiteX19" fmla="*/ 3916 w 10000"/>
              <a:gd name="connsiteY19" fmla="*/ 10475 h 10536"/>
              <a:gd name="connsiteX20" fmla="*/ 4019 w 10000"/>
              <a:gd name="connsiteY20" fmla="*/ 10506 h 10536"/>
              <a:gd name="connsiteX21" fmla="*/ 4130 w 10000"/>
              <a:gd name="connsiteY21" fmla="*/ 10513 h 10536"/>
              <a:gd name="connsiteX22" fmla="*/ 4254 w 10000"/>
              <a:gd name="connsiteY22" fmla="*/ 10528 h 10536"/>
              <a:gd name="connsiteX23" fmla="*/ 4330 w 10000"/>
              <a:gd name="connsiteY23" fmla="*/ 10536 h 10536"/>
              <a:gd name="connsiteX24" fmla="*/ 4434 w 10000"/>
              <a:gd name="connsiteY24" fmla="*/ 10528 h 10536"/>
              <a:gd name="connsiteX25" fmla="*/ 4572 w 10000"/>
              <a:gd name="connsiteY25" fmla="*/ 10521 h 10536"/>
              <a:gd name="connsiteX26" fmla="*/ 4731 w 10000"/>
              <a:gd name="connsiteY26" fmla="*/ 10513 h 10536"/>
              <a:gd name="connsiteX27" fmla="*/ 4903 w 10000"/>
              <a:gd name="connsiteY27" fmla="*/ 10498 h 10536"/>
              <a:gd name="connsiteX28" fmla="*/ 5097 w 10000"/>
              <a:gd name="connsiteY28" fmla="*/ 10468 h 10536"/>
              <a:gd name="connsiteX29" fmla="*/ 5297 w 10000"/>
              <a:gd name="connsiteY29" fmla="*/ 10453 h 10536"/>
              <a:gd name="connsiteX30" fmla="*/ 5490 w 10000"/>
              <a:gd name="connsiteY30" fmla="*/ 10422 h 10536"/>
              <a:gd name="connsiteX31" fmla="*/ 5691 w 10000"/>
              <a:gd name="connsiteY31" fmla="*/ 10400 h 10536"/>
              <a:gd name="connsiteX32" fmla="*/ 5891 w 10000"/>
              <a:gd name="connsiteY32" fmla="*/ 10377 h 10536"/>
              <a:gd name="connsiteX33" fmla="*/ 6070 w 10000"/>
              <a:gd name="connsiteY33" fmla="*/ 10347 h 10536"/>
              <a:gd name="connsiteX34" fmla="*/ 6236 w 10000"/>
              <a:gd name="connsiteY34" fmla="*/ 10331 h 10536"/>
              <a:gd name="connsiteX35" fmla="*/ 6374 w 10000"/>
              <a:gd name="connsiteY35" fmla="*/ 10301 h 10536"/>
              <a:gd name="connsiteX36" fmla="*/ 6499 w 10000"/>
              <a:gd name="connsiteY36" fmla="*/ 10286 h 10536"/>
              <a:gd name="connsiteX37" fmla="*/ 6581 w 10000"/>
              <a:gd name="connsiteY37" fmla="*/ 10278 h 10536"/>
              <a:gd name="connsiteX38" fmla="*/ 6637 w 10000"/>
              <a:gd name="connsiteY38" fmla="*/ 10271 h 10536"/>
              <a:gd name="connsiteX39" fmla="*/ 6692 w 10000"/>
              <a:gd name="connsiteY39" fmla="*/ 10263 h 10536"/>
              <a:gd name="connsiteX40" fmla="*/ 6789 w 10000"/>
              <a:gd name="connsiteY40" fmla="*/ 10225 h 10536"/>
              <a:gd name="connsiteX41" fmla="*/ 6920 w 10000"/>
              <a:gd name="connsiteY41" fmla="*/ 10180 h 10536"/>
              <a:gd name="connsiteX42" fmla="*/ 7079 w 10000"/>
              <a:gd name="connsiteY42" fmla="*/ 10119 h 10536"/>
              <a:gd name="connsiteX43" fmla="*/ 7258 w 10000"/>
              <a:gd name="connsiteY43" fmla="*/ 10051 h 10536"/>
              <a:gd name="connsiteX44" fmla="*/ 7465 w 10000"/>
              <a:gd name="connsiteY44" fmla="*/ 9983 h 10536"/>
              <a:gd name="connsiteX45" fmla="*/ 7673 w 10000"/>
              <a:gd name="connsiteY45" fmla="*/ 9892 h 10536"/>
              <a:gd name="connsiteX46" fmla="*/ 7894 w 10000"/>
              <a:gd name="connsiteY46" fmla="*/ 9809 h 10536"/>
              <a:gd name="connsiteX47" fmla="*/ 8108 w 10000"/>
              <a:gd name="connsiteY47" fmla="*/ 9725 h 10536"/>
              <a:gd name="connsiteX48" fmla="*/ 8322 w 10000"/>
              <a:gd name="connsiteY48" fmla="*/ 9642 h 10536"/>
              <a:gd name="connsiteX49" fmla="*/ 8522 w 10000"/>
              <a:gd name="connsiteY49" fmla="*/ 9551 h 10536"/>
              <a:gd name="connsiteX50" fmla="*/ 8709 w 10000"/>
              <a:gd name="connsiteY50" fmla="*/ 9475 h 10536"/>
              <a:gd name="connsiteX51" fmla="*/ 8867 w 10000"/>
              <a:gd name="connsiteY51" fmla="*/ 9415 h 10536"/>
              <a:gd name="connsiteX52" fmla="*/ 8999 w 10000"/>
              <a:gd name="connsiteY52" fmla="*/ 9354 h 10536"/>
              <a:gd name="connsiteX53" fmla="*/ 9095 w 10000"/>
              <a:gd name="connsiteY53" fmla="*/ 9309 h 10536"/>
              <a:gd name="connsiteX54" fmla="*/ 9151 w 10000"/>
              <a:gd name="connsiteY54" fmla="*/ 9271 h 10536"/>
              <a:gd name="connsiteX55" fmla="*/ 9240 w 10000"/>
              <a:gd name="connsiteY55" fmla="*/ 9210 h 10536"/>
              <a:gd name="connsiteX56" fmla="*/ 9351 w 10000"/>
              <a:gd name="connsiteY56" fmla="*/ 9119 h 10536"/>
              <a:gd name="connsiteX57" fmla="*/ 9475 w 10000"/>
              <a:gd name="connsiteY57" fmla="*/ 9006 h 10536"/>
              <a:gd name="connsiteX58" fmla="*/ 9606 w 10000"/>
              <a:gd name="connsiteY58" fmla="*/ 8892 h 10536"/>
              <a:gd name="connsiteX59" fmla="*/ 9724 w 10000"/>
              <a:gd name="connsiteY59" fmla="*/ 8786 h 10536"/>
              <a:gd name="connsiteX60" fmla="*/ 9827 w 10000"/>
              <a:gd name="connsiteY60" fmla="*/ 8688 h 10536"/>
              <a:gd name="connsiteX61" fmla="*/ 9896 w 10000"/>
              <a:gd name="connsiteY61" fmla="*/ 8627 h 10536"/>
              <a:gd name="connsiteX62" fmla="*/ 9924 w 10000"/>
              <a:gd name="connsiteY62" fmla="*/ 8604 h 10536"/>
              <a:gd name="connsiteX63" fmla="*/ 10000 w 10000"/>
              <a:gd name="connsiteY63" fmla="*/ 7581 h 10536"/>
              <a:gd name="connsiteX64" fmla="*/ 9979 w 10000"/>
              <a:gd name="connsiteY64" fmla="*/ 6960 h 10536"/>
              <a:gd name="connsiteX65" fmla="*/ 9917 w 10000"/>
              <a:gd name="connsiteY65" fmla="*/ 5589 h 10536"/>
              <a:gd name="connsiteX66" fmla="*/ 9047 w 10000"/>
              <a:gd name="connsiteY66" fmla="*/ 809 h 10536"/>
              <a:gd name="connsiteX67" fmla="*/ 8847 w 10000"/>
              <a:gd name="connsiteY67" fmla="*/ 733 h 10536"/>
              <a:gd name="connsiteX68" fmla="*/ 8757 w 10000"/>
              <a:gd name="connsiteY68" fmla="*/ 718 h 10536"/>
              <a:gd name="connsiteX69" fmla="*/ 8653 w 10000"/>
              <a:gd name="connsiteY69" fmla="*/ 695 h 10536"/>
              <a:gd name="connsiteX70" fmla="*/ 8529 w 10000"/>
              <a:gd name="connsiteY70" fmla="*/ 665 h 10536"/>
              <a:gd name="connsiteX71" fmla="*/ 8412 w 10000"/>
              <a:gd name="connsiteY71" fmla="*/ 642 h 10536"/>
              <a:gd name="connsiteX72" fmla="*/ 8287 w 10000"/>
              <a:gd name="connsiteY72" fmla="*/ 619 h 10536"/>
              <a:gd name="connsiteX73" fmla="*/ 8149 w 10000"/>
              <a:gd name="connsiteY73" fmla="*/ 597 h 10536"/>
              <a:gd name="connsiteX74" fmla="*/ 8025 w 10000"/>
              <a:gd name="connsiteY74" fmla="*/ 581 h 10536"/>
              <a:gd name="connsiteX75" fmla="*/ 7901 w 10000"/>
              <a:gd name="connsiteY75" fmla="*/ 559 h 10536"/>
              <a:gd name="connsiteX76" fmla="*/ 7783 w 10000"/>
              <a:gd name="connsiteY76" fmla="*/ 551 h 10536"/>
              <a:gd name="connsiteX77" fmla="*/ 7673 w 10000"/>
              <a:gd name="connsiteY77" fmla="*/ 544 h 10536"/>
              <a:gd name="connsiteX78" fmla="*/ 7569 w 10000"/>
              <a:gd name="connsiteY78" fmla="*/ 536 h 10536"/>
              <a:gd name="connsiteX79" fmla="*/ 7472 w 10000"/>
              <a:gd name="connsiteY79" fmla="*/ 536 h 10536"/>
              <a:gd name="connsiteX80" fmla="*/ 7403 w 10000"/>
              <a:gd name="connsiteY80" fmla="*/ 544 h 10536"/>
              <a:gd name="connsiteX81" fmla="*/ 7320 w 10000"/>
              <a:gd name="connsiteY81" fmla="*/ 551 h 10536"/>
              <a:gd name="connsiteX82" fmla="*/ 7203 w 10000"/>
              <a:gd name="connsiteY82" fmla="*/ 581 h 10536"/>
              <a:gd name="connsiteX83" fmla="*/ 7065 w 10000"/>
              <a:gd name="connsiteY83" fmla="*/ 604 h 10536"/>
              <a:gd name="connsiteX84" fmla="*/ 6906 w 10000"/>
              <a:gd name="connsiteY84" fmla="*/ 642 h 10536"/>
              <a:gd name="connsiteX85" fmla="*/ 6733 w 10000"/>
              <a:gd name="connsiteY85" fmla="*/ 680 h 10536"/>
              <a:gd name="connsiteX86" fmla="*/ 6540 w 10000"/>
              <a:gd name="connsiteY86" fmla="*/ 725 h 10536"/>
              <a:gd name="connsiteX87" fmla="*/ 6354 w 10000"/>
              <a:gd name="connsiteY87" fmla="*/ 778 h 10536"/>
              <a:gd name="connsiteX88" fmla="*/ 6146 w 10000"/>
              <a:gd name="connsiteY88" fmla="*/ 831 h 10536"/>
              <a:gd name="connsiteX89" fmla="*/ 5946 w 10000"/>
              <a:gd name="connsiteY89" fmla="*/ 884 h 10536"/>
              <a:gd name="connsiteX90" fmla="*/ 5746 w 10000"/>
              <a:gd name="connsiteY90" fmla="*/ 938 h 10536"/>
              <a:gd name="connsiteX91" fmla="*/ 5559 w 10000"/>
              <a:gd name="connsiteY91" fmla="*/ 991 h 10536"/>
              <a:gd name="connsiteX92" fmla="*/ 5380 w 10000"/>
              <a:gd name="connsiteY92" fmla="*/ 1036 h 10536"/>
              <a:gd name="connsiteX93" fmla="*/ 5214 w 10000"/>
              <a:gd name="connsiteY93" fmla="*/ 1074 h 10536"/>
              <a:gd name="connsiteX94" fmla="*/ 5069 w 10000"/>
              <a:gd name="connsiteY94" fmla="*/ 1119 h 10536"/>
              <a:gd name="connsiteX95" fmla="*/ 4952 w 10000"/>
              <a:gd name="connsiteY95" fmla="*/ 1157 h 10536"/>
              <a:gd name="connsiteX96" fmla="*/ 4862 w 10000"/>
              <a:gd name="connsiteY96" fmla="*/ 1180 h 10536"/>
              <a:gd name="connsiteX97" fmla="*/ 4786 w 10000"/>
              <a:gd name="connsiteY97" fmla="*/ 1210 h 10536"/>
              <a:gd name="connsiteX98" fmla="*/ 4696 w 10000"/>
              <a:gd name="connsiteY98" fmla="*/ 1233 h 10536"/>
              <a:gd name="connsiteX99" fmla="*/ 4593 w 10000"/>
              <a:gd name="connsiteY99" fmla="*/ 1271 h 10536"/>
              <a:gd name="connsiteX100" fmla="*/ 4489 w 10000"/>
              <a:gd name="connsiteY100" fmla="*/ 1301 h 10536"/>
              <a:gd name="connsiteX101" fmla="*/ 4372 w 10000"/>
              <a:gd name="connsiteY101" fmla="*/ 1339 h 10536"/>
              <a:gd name="connsiteX102" fmla="*/ 4254 w 10000"/>
              <a:gd name="connsiteY102" fmla="*/ 1384 h 10536"/>
              <a:gd name="connsiteX103" fmla="*/ 4123 w 10000"/>
              <a:gd name="connsiteY103" fmla="*/ 1422 h 10536"/>
              <a:gd name="connsiteX104" fmla="*/ 3999 w 10000"/>
              <a:gd name="connsiteY104" fmla="*/ 1468 h 10536"/>
              <a:gd name="connsiteX105" fmla="*/ 3860 w 10000"/>
              <a:gd name="connsiteY105" fmla="*/ 1521 h 10536"/>
              <a:gd name="connsiteX106" fmla="*/ 3729 w 10000"/>
              <a:gd name="connsiteY106" fmla="*/ 1566 h 10536"/>
              <a:gd name="connsiteX107" fmla="*/ 3591 w 10000"/>
              <a:gd name="connsiteY107" fmla="*/ 1627 h 10536"/>
              <a:gd name="connsiteX108" fmla="*/ 3460 w 10000"/>
              <a:gd name="connsiteY108" fmla="*/ 1680 h 10536"/>
              <a:gd name="connsiteX109" fmla="*/ 3329 w 10000"/>
              <a:gd name="connsiteY109" fmla="*/ 1741 h 10536"/>
              <a:gd name="connsiteX110" fmla="*/ 3198 w 10000"/>
              <a:gd name="connsiteY110" fmla="*/ 1801 h 10536"/>
              <a:gd name="connsiteX111" fmla="*/ 3073 w 10000"/>
              <a:gd name="connsiteY111" fmla="*/ 1862 h 10536"/>
              <a:gd name="connsiteX112" fmla="*/ 2956 w 10000"/>
              <a:gd name="connsiteY112" fmla="*/ 1930 h 10536"/>
              <a:gd name="connsiteX113" fmla="*/ 2742 w 10000"/>
              <a:gd name="connsiteY113" fmla="*/ 2051 h 10536"/>
              <a:gd name="connsiteX114" fmla="*/ 2541 w 10000"/>
              <a:gd name="connsiteY114" fmla="*/ 2180 h 10536"/>
              <a:gd name="connsiteX115" fmla="*/ 2376 w 10000"/>
              <a:gd name="connsiteY115" fmla="*/ 2278 h 10536"/>
              <a:gd name="connsiteX116" fmla="*/ 2217 w 10000"/>
              <a:gd name="connsiteY116" fmla="*/ 2384 h 10536"/>
              <a:gd name="connsiteX117" fmla="*/ 2079 w 10000"/>
              <a:gd name="connsiteY117" fmla="*/ 2475 h 10536"/>
              <a:gd name="connsiteX118" fmla="*/ 1968 w 10000"/>
              <a:gd name="connsiteY118" fmla="*/ 2559 h 10536"/>
              <a:gd name="connsiteX119" fmla="*/ 1865 w 10000"/>
              <a:gd name="connsiteY119" fmla="*/ 2642 h 10536"/>
              <a:gd name="connsiteX120" fmla="*/ 1789 w 10000"/>
              <a:gd name="connsiteY120" fmla="*/ 2718 h 10536"/>
              <a:gd name="connsiteX121" fmla="*/ 1706 w 10000"/>
              <a:gd name="connsiteY121" fmla="*/ 2786 h 10536"/>
              <a:gd name="connsiteX122" fmla="*/ 1630 w 10000"/>
              <a:gd name="connsiteY122" fmla="*/ 2847 h 10536"/>
              <a:gd name="connsiteX123" fmla="*/ 1547 w 10000"/>
              <a:gd name="connsiteY123" fmla="*/ 2900 h 10536"/>
              <a:gd name="connsiteX124" fmla="*/ 1471 w 10000"/>
              <a:gd name="connsiteY124" fmla="*/ 2945 h 10536"/>
              <a:gd name="connsiteX125" fmla="*/ 1395 w 10000"/>
              <a:gd name="connsiteY125" fmla="*/ 2983 h 10536"/>
              <a:gd name="connsiteX126" fmla="*/ 1340 w 10000"/>
              <a:gd name="connsiteY126" fmla="*/ 3006 h 10536"/>
              <a:gd name="connsiteX127" fmla="*/ 1312 w 10000"/>
              <a:gd name="connsiteY127" fmla="*/ 3021 h 10536"/>
              <a:gd name="connsiteX128" fmla="*/ 1291 w 10000"/>
              <a:gd name="connsiteY128" fmla="*/ 3028 h 10536"/>
              <a:gd name="connsiteX0" fmla="*/ 1291 w 10000"/>
              <a:gd name="connsiteY0" fmla="*/ 2492 h 10000"/>
              <a:gd name="connsiteX1" fmla="*/ 456 w 10000"/>
              <a:gd name="connsiteY1" fmla="*/ 2818 h 10000"/>
              <a:gd name="connsiteX2" fmla="*/ 0 w 10000"/>
              <a:gd name="connsiteY2" fmla="*/ 3265 h 10000"/>
              <a:gd name="connsiteX3" fmla="*/ 7 w 10000"/>
              <a:gd name="connsiteY3" fmla="*/ 3523 h 10000"/>
              <a:gd name="connsiteX4" fmla="*/ 594 w 10000"/>
              <a:gd name="connsiteY4" fmla="*/ 3811 h 10000"/>
              <a:gd name="connsiteX5" fmla="*/ 635 w 10000"/>
              <a:gd name="connsiteY5" fmla="*/ 3833 h 10000"/>
              <a:gd name="connsiteX6" fmla="*/ 739 w 10000"/>
              <a:gd name="connsiteY6" fmla="*/ 3864 h 10000"/>
              <a:gd name="connsiteX7" fmla="*/ 891 w 10000"/>
              <a:gd name="connsiteY7" fmla="*/ 3917 h 10000"/>
              <a:gd name="connsiteX8" fmla="*/ 1064 w 10000"/>
              <a:gd name="connsiteY8" fmla="*/ 3977 h 10000"/>
              <a:gd name="connsiteX9" fmla="*/ 1236 w 10000"/>
              <a:gd name="connsiteY9" fmla="*/ 4053 h 10000"/>
              <a:gd name="connsiteX10" fmla="*/ 1727 w 10000"/>
              <a:gd name="connsiteY10" fmla="*/ 4833 h 10000"/>
              <a:gd name="connsiteX11" fmla="*/ 1812 w 10000"/>
              <a:gd name="connsiteY11" fmla="*/ 5567 h 10000"/>
              <a:gd name="connsiteX12" fmla="*/ 2744 w 10000"/>
              <a:gd name="connsiteY12" fmla="*/ 9786 h 10000"/>
              <a:gd name="connsiteX13" fmla="*/ 3253 w 10000"/>
              <a:gd name="connsiteY13" fmla="*/ 9462 h 10000"/>
              <a:gd name="connsiteX14" fmla="*/ 3363 w 10000"/>
              <a:gd name="connsiteY14" fmla="*/ 9598 h 10000"/>
              <a:gd name="connsiteX15" fmla="*/ 3481 w 10000"/>
              <a:gd name="connsiteY15" fmla="*/ 9712 h 10000"/>
              <a:gd name="connsiteX16" fmla="*/ 3591 w 10000"/>
              <a:gd name="connsiteY16" fmla="*/ 9795 h 10000"/>
              <a:gd name="connsiteX17" fmla="*/ 3702 w 10000"/>
              <a:gd name="connsiteY17" fmla="*/ 9864 h 10000"/>
              <a:gd name="connsiteX18" fmla="*/ 3805 w 10000"/>
              <a:gd name="connsiteY18" fmla="*/ 9909 h 10000"/>
              <a:gd name="connsiteX19" fmla="*/ 3916 w 10000"/>
              <a:gd name="connsiteY19" fmla="*/ 9939 h 10000"/>
              <a:gd name="connsiteX20" fmla="*/ 4019 w 10000"/>
              <a:gd name="connsiteY20" fmla="*/ 9970 h 10000"/>
              <a:gd name="connsiteX21" fmla="*/ 4130 w 10000"/>
              <a:gd name="connsiteY21" fmla="*/ 9977 h 10000"/>
              <a:gd name="connsiteX22" fmla="*/ 4254 w 10000"/>
              <a:gd name="connsiteY22" fmla="*/ 9992 h 10000"/>
              <a:gd name="connsiteX23" fmla="*/ 4330 w 10000"/>
              <a:gd name="connsiteY23" fmla="*/ 10000 h 10000"/>
              <a:gd name="connsiteX24" fmla="*/ 4434 w 10000"/>
              <a:gd name="connsiteY24" fmla="*/ 9992 h 10000"/>
              <a:gd name="connsiteX25" fmla="*/ 4572 w 10000"/>
              <a:gd name="connsiteY25" fmla="*/ 9985 h 10000"/>
              <a:gd name="connsiteX26" fmla="*/ 4731 w 10000"/>
              <a:gd name="connsiteY26" fmla="*/ 9977 h 10000"/>
              <a:gd name="connsiteX27" fmla="*/ 4903 w 10000"/>
              <a:gd name="connsiteY27" fmla="*/ 9962 h 10000"/>
              <a:gd name="connsiteX28" fmla="*/ 5097 w 10000"/>
              <a:gd name="connsiteY28" fmla="*/ 9932 h 10000"/>
              <a:gd name="connsiteX29" fmla="*/ 5297 w 10000"/>
              <a:gd name="connsiteY29" fmla="*/ 9917 h 10000"/>
              <a:gd name="connsiteX30" fmla="*/ 5490 w 10000"/>
              <a:gd name="connsiteY30" fmla="*/ 9886 h 10000"/>
              <a:gd name="connsiteX31" fmla="*/ 5691 w 10000"/>
              <a:gd name="connsiteY31" fmla="*/ 9864 h 10000"/>
              <a:gd name="connsiteX32" fmla="*/ 5891 w 10000"/>
              <a:gd name="connsiteY32" fmla="*/ 9841 h 10000"/>
              <a:gd name="connsiteX33" fmla="*/ 6070 w 10000"/>
              <a:gd name="connsiteY33" fmla="*/ 9811 h 10000"/>
              <a:gd name="connsiteX34" fmla="*/ 6236 w 10000"/>
              <a:gd name="connsiteY34" fmla="*/ 9795 h 10000"/>
              <a:gd name="connsiteX35" fmla="*/ 6374 w 10000"/>
              <a:gd name="connsiteY35" fmla="*/ 9765 h 10000"/>
              <a:gd name="connsiteX36" fmla="*/ 6499 w 10000"/>
              <a:gd name="connsiteY36" fmla="*/ 9750 h 10000"/>
              <a:gd name="connsiteX37" fmla="*/ 6581 w 10000"/>
              <a:gd name="connsiteY37" fmla="*/ 9742 h 10000"/>
              <a:gd name="connsiteX38" fmla="*/ 6637 w 10000"/>
              <a:gd name="connsiteY38" fmla="*/ 9735 h 10000"/>
              <a:gd name="connsiteX39" fmla="*/ 6692 w 10000"/>
              <a:gd name="connsiteY39" fmla="*/ 9727 h 10000"/>
              <a:gd name="connsiteX40" fmla="*/ 6789 w 10000"/>
              <a:gd name="connsiteY40" fmla="*/ 9689 h 10000"/>
              <a:gd name="connsiteX41" fmla="*/ 6920 w 10000"/>
              <a:gd name="connsiteY41" fmla="*/ 9644 h 10000"/>
              <a:gd name="connsiteX42" fmla="*/ 7079 w 10000"/>
              <a:gd name="connsiteY42" fmla="*/ 9583 h 10000"/>
              <a:gd name="connsiteX43" fmla="*/ 7258 w 10000"/>
              <a:gd name="connsiteY43" fmla="*/ 9515 h 10000"/>
              <a:gd name="connsiteX44" fmla="*/ 7465 w 10000"/>
              <a:gd name="connsiteY44" fmla="*/ 9447 h 10000"/>
              <a:gd name="connsiteX45" fmla="*/ 7673 w 10000"/>
              <a:gd name="connsiteY45" fmla="*/ 9356 h 10000"/>
              <a:gd name="connsiteX46" fmla="*/ 7894 w 10000"/>
              <a:gd name="connsiteY46" fmla="*/ 9273 h 10000"/>
              <a:gd name="connsiteX47" fmla="*/ 8108 w 10000"/>
              <a:gd name="connsiteY47" fmla="*/ 9189 h 10000"/>
              <a:gd name="connsiteX48" fmla="*/ 8322 w 10000"/>
              <a:gd name="connsiteY48" fmla="*/ 9106 h 10000"/>
              <a:gd name="connsiteX49" fmla="*/ 8522 w 10000"/>
              <a:gd name="connsiteY49" fmla="*/ 9015 h 10000"/>
              <a:gd name="connsiteX50" fmla="*/ 8709 w 10000"/>
              <a:gd name="connsiteY50" fmla="*/ 8939 h 10000"/>
              <a:gd name="connsiteX51" fmla="*/ 8867 w 10000"/>
              <a:gd name="connsiteY51" fmla="*/ 8879 h 10000"/>
              <a:gd name="connsiteX52" fmla="*/ 8999 w 10000"/>
              <a:gd name="connsiteY52" fmla="*/ 8818 h 10000"/>
              <a:gd name="connsiteX53" fmla="*/ 9095 w 10000"/>
              <a:gd name="connsiteY53" fmla="*/ 8773 h 10000"/>
              <a:gd name="connsiteX54" fmla="*/ 9151 w 10000"/>
              <a:gd name="connsiteY54" fmla="*/ 8735 h 10000"/>
              <a:gd name="connsiteX55" fmla="*/ 9240 w 10000"/>
              <a:gd name="connsiteY55" fmla="*/ 8674 h 10000"/>
              <a:gd name="connsiteX56" fmla="*/ 9351 w 10000"/>
              <a:gd name="connsiteY56" fmla="*/ 8583 h 10000"/>
              <a:gd name="connsiteX57" fmla="*/ 9475 w 10000"/>
              <a:gd name="connsiteY57" fmla="*/ 8470 h 10000"/>
              <a:gd name="connsiteX58" fmla="*/ 9606 w 10000"/>
              <a:gd name="connsiteY58" fmla="*/ 8356 h 10000"/>
              <a:gd name="connsiteX59" fmla="*/ 9724 w 10000"/>
              <a:gd name="connsiteY59" fmla="*/ 8250 h 10000"/>
              <a:gd name="connsiteX60" fmla="*/ 9827 w 10000"/>
              <a:gd name="connsiteY60" fmla="*/ 8152 h 10000"/>
              <a:gd name="connsiteX61" fmla="*/ 9896 w 10000"/>
              <a:gd name="connsiteY61" fmla="*/ 8091 h 10000"/>
              <a:gd name="connsiteX62" fmla="*/ 9924 w 10000"/>
              <a:gd name="connsiteY62" fmla="*/ 8068 h 10000"/>
              <a:gd name="connsiteX63" fmla="*/ 10000 w 10000"/>
              <a:gd name="connsiteY63" fmla="*/ 7045 h 10000"/>
              <a:gd name="connsiteX64" fmla="*/ 9979 w 10000"/>
              <a:gd name="connsiteY64" fmla="*/ 6424 h 10000"/>
              <a:gd name="connsiteX65" fmla="*/ 9917 w 10000"/>
              <a:gd name="connsiteY65" fmla="*/ 5053 h 10000"/>
              <a:gd name="connsiteX66" fmla="*/ 8847 w 10000"/>
              <a:gd name="connsiteY66" fmla="*/ 197 h 10000"/>
              <a:gd name="connsiteX67" fmla="*/ 8757 w 10000"/>
              <a:gd name="connsiteY67" fmla="*/ 182 h 10000"/>
              <a:gd name="connsiteX68" fmla="*/ 8653 w 10000"/>
              <a:gd name="connsiteY68" fmla="*/ 159 h 10000"/>
              <a:gd name="connsiteX69" fmla="*/ 8529 w 10000"/>
              <a:gd name="connsiteY69" fmla="*/ 129 h 10000"/>
              <a:gd name="connsiteX70" fmla="*/ 8412 w 10000"/>
              <a:gd name="connsiteY70" fmla="*/ 106 h 10000"/>
              <a:gd name="connsiteX71" fmla="*/ 8287 w 10000"/>
              <a:gd name="connsiteY71" fmla="*/ 83 h 10000"/>
              <a:gd name="connsiteX72" fmla="*/ 8149 w 10000"/>
              <a:gd name="connsiteY72" fmla="*/ 61 h 10000"/>
              <a:gd name="connsiteX73" fmla="*/ 8025 w 10000"/>
              <a:gd name="connsiteY73" fmla="*/ 45 h 10000"/>
              <a:gd name="connsiteX74" fmla="*/ 7901 w 10000"/>
              <a:gd name="connsiteY74" fmla="*/ 23 h 10000"/>
              <a:gd name="connsiteX75" fmla="*/ 7783 w 10000"/>
              <a:gd name="connsiteY75" fmla="*/ 15 h 10000"/>
              <a:gd name="connsiteX76" fmla="*/ 7673 w 10000"/>
              <a:gd name="connsiteY76" fmla="*/ 8 h 10000"/>
              <a:gd name="connsiteX77" fmla="*/ 7569 w 10000"/>
              <a:gd name="connsiteY77" fmla="*/ 0 h 10000"/>
              <a:gd name="connsiteX78" fmla="*/ 7472 w 10000"/>
              <a:gd name="connsiteY78" fmla="*/ 0 h 10000"/>
              <a:gd name="connsiteX79" fmla="*/ 7403 w 10000"/>
              <a:gd name="connsiteY79" fmla="*/ 8 h 10000"/>
              <a:gd name="connsiteX80" fmla="*/ 7320 w 10000"/>
              <a:gd name="connsiteY80" fmla="*/ 15 h 10000"/>
              <a:gd name="connsiteX81" fmla="*/ 7203 w 10000"/>
              <a:gd name="connsiteY81" fmla="*/ 45 h 10000"/>
              <a:gd name="connsiteX82" fmla="*/ 7065 w 10000"/>
              <a:gd name="connsiteY82" fmla="*/ 68 h 10000"/>
              <a:gd name="connsiteX83" fmla="*/ 6906 w 10000"/>
              <a:gd name="connsiteY83" fmla="*/ 106 h 10000"/>
              <a:gd name="connsiteX84" fmla="*/ 6733 w 10000"/>
              <a:gd name="connsiteY84" fmla="*/ 144 h 10000"/>
              <a:gd name="connsiteX85" fmla="*/ 6540 w 10000"/>
              <a:gd name="connsiteY85" fmla="*/ 189 h 10000"/>
              <a:gd name="connsiteX86" fmla="*/ 6354 w 10000"/>
              <a:gd name="connsiteY86" fmla="*/ 242 h 10000"/>
              <a:gd name="connsiteX87" fmla="*/ 6146 w 10000"/>
              <a:gd name="connsiteY87" fmla="*/ 295 h 10000"/>
              <a:gd name="connsiteX88" fmla="*/ 5946 w 10000"/>
              <a:gd name="connsiteY88" fmla="*/ 348 h 10000"/>
              <a:gd name="connsiteX89" fmla="*/ 5746 w 10000"/>
              <a:gd name="connsiteY89" fmla="*/ 402 h 10000"/>
              <a:gd name="connsiteX90" fmla="*/ 5559 w 10000"/>
              <a:gd name="connsiteY90" fmla="*/ 455 h 10000"/>
              <a:gd name="connsiteX91" fmla="*/ 5380 w 10000"/>
              <a:gd name="connsiteY91" fmla="*/ 500 h 10000"/>
              <a:gd name="connsiteX92" fmla="*/ 5214 w 10000"/>
              <a:gd name="connsiteY92" fmla="*/ 538 h 10000"/>
              <a:gd name="connsiteX93" fmla="*/ 5069 w 10000"/>
              <a:gd name="connsiteY93" fmla="*/ 583 h 10000"/>
              <a:gd name="connsiteX94" fmla="*/ 4952 w 10000"/>
              <a:gd name="connsiteY94" fmla="*/ 621 h 10000"/>
              <a:gd name="connsiteX95" fmla="*/ 4862 w 10000"/>
              <a:gd name="connsiteY95" fmla="*/ 644 h 10000"/>
              <a:gd name="connsiteX96" fmla="*/ 4786 w 10000"/>
              <a:gd name="connsiteY96" fmla="*/ 674 h 10000"/>
              <a:gd name="connsiteX97" fmla="*/ 4696 w 10000"/>
              <a:gd name="connsiteY97" fmla="*/ 697 h 10000"/>
              <a:gd name="connsiteX98" fmla="*/ 4593 w 10000"/>
              <a:gd name="connsiteY98" fmla="*/ 735 h 10000"/>
              <a:gd name="connsiteX99" fmla="*/ 4489 w 10000"/>
              <a:gd name="connsiteY99" fmla="*/ 765 h 10000"/>
              <a:gd name="connsiteX100" fmla="*/ 4372 w 10000"/>
              <a:gd name="connsiteY100" fmla="*/ 803 h 10000"/>
              <a:gd name="connsiteX101" fmla="*/ 4254 w 10000"/>
              <a:gd name="connsiteY101" fmla="*/ 848 h 10000"/>
              <a:gd name="connsiteX102" fmla="*/ 4123 w 10000"/>
              <a:gd name="connsiteY102" fmla="*/ 886 h 10000"/>
              <a:gd name="connsiteX103" fmla="*/ 3999 w 10000"/>
              <a:gd name="connsiteY103" fmla="*/ 932 h 10000"/>
              <a:gd name="connsiteX104" fmla="*/ 3860 w 10000"/>
              <a:gd name="connsiteY104" fmla="*/ 985 h 10000"/>
              <a:gd name="connsiteX105" fmla="*/ 3729 w 10000"/>
              <a:gd name="connsiteY105" fmla="*/ 1030 h 10000"/>
              <a:gd name="connsiteX106" fmla="*/ 3591 w 10000"/>
              <a:gd name="connsiteY106" fmla="*/ 1091 h 10000"/>
              <a:gd name="connsiteX107" fmla="*/ 3460 w 10000"/>
              <a:gd name="connsiteY107" fmla="*/ 1144 h 10000"/>
              <a:gd name="connsiteX108" fmla="*/ 3329 w 10000"/>
              <a:gd name="connsiteY108" fmla="*/ 1205 h 10000"/>
              <a:gd name="connsiteX109" fmla="*/ 3198 w 10000"/>
              <a:gd name="connsiteY109" fmla="*/ 1265 h 10000"/>
              <a:gd name="connsiteX110" fmla="*/ 3073 w 10000"/>
              <a:gd name="connsiteY110" fmla="*/ 1326 h 10000"/>
              <a:gd name="connsiteX111" fmla="*/ 2956 w 10000"/>
              <a:gd name="connsiteY111" fmla="*/ 1394 h 10000"/>
              <a:gd name="connsiteX112" fmla="*/ 2742 w 10000"/>
              <a:gd name="connsiteY112" fmla="*/ 1515 h 10000"/>
              <a:gd name="connsiteX113" fmla="*/ 2541 w 10000"/>
              <a:gd name="connsiteY113" fmla="*/ 1644 h 10000"/>
              <a:gd name="connsiteX114" fmla="*/ 2376 w 10000"/>
              <a:gd name="connsiteY114" fmla="*/ 1742 h 10000"/>
              <a:gd name="connsiteX115" fmla="*/ 2217 w 10000"/>
              <a:gd name="connsiteY115" fmla="*/ 1848 h 10000"/>
              <a:gd name="connsiteX116" fmla="*/ 2079 w 10000"/>
              <a:gd name="connsiteY116" fmla="*/ 1939 h 10000"/>
              <a:gd name="connsiteX117" fmla="*/ 1968 w 10000"/>
              <a:gd name="connsiteY117" fmla="*/ 2023 h 10000"/>
              <a:gd name="connsiteX118" fmla="*/ 1865 w 10000"/>
              <a:gd name="connsiteY118" fmla="*/ 2106 h 10000"/>
              <a:gd name="connsiteX119" fmla="*/ 1789 w 10000"/>
              <a:gd name="connsiteY119" fmla="*/ 2182 h 10000"/>
              <a:gd name="connsiteX120" fmla="*/ 1706 w 10000"/>
              <a:gd name="connsiteY120" fmla="*/ 2250 h 10000"/>
              <a:gd name="connsiteX121" fmla="*/ 1630 w 10000"/>
              <a:gd name="connsiteY121" fmla="*/ 2311 h 10000"/>
              <a:gd name="connsiteX122" fmla="*/ 1547 w 10000"/>
              <a:gd name="connsiteY122" fmla="*/ 2364 h 10000"/>
              <a:gd name="connsiteX123" fmla="*/ 1471 w 10000"/>
              <a:gd name="connsiteY123" fmla="*/ 2409 h 10000"/>
              <a:gd name="connsiteX124" fmla="*/ 1395 w 10000"/>
              <a:gd name="connsiteY124" fmla="*/ 2447 h 10000"/>
              <a:gd name="connsiteX125" fmla="*/ 1340 w 10000"/>
              <a:gd name="connsiteY125" fmla="*/ 2470 h 10000"/>
              <a:gd name="connsiteX126" fmla="*/ 1312 w 10000"/>
              <a:gd name="connsiteY126" fmla="*/ 2485 h 10000"/>
              <a:gd name="connsiteX127" fmla="*/ 1291 w 10000"/>
              <a:gd name="connsiteY127" fmla="*/ 2492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Lst>
            <a:rect l="l" t="t" r="r" b="b"/>
            <a:pathLst>
              <a:path w="10000" h="10000">
                <a:moveTo>
                  <a:pt x="1291" y="2492"/>
                </a:moveTo>
                <a:lnTo>
                  <a:pt x="456" y="2818"/>
                </a:lnTo>
                <a:lnTo>
                  <a:pt x="0" y="3265"/>
                </a:lnTo>
                <a:cubicBezTo>
                  <a:pt x="2" y="3351"/>
                  <a:pt x="5" y="3437"/>
                  <a:pt x="7" y="3523"/>
                </a:cubicBezTo>
                <a:lnTo>
                  <a:pt x="594" y="3811"/>
                </a:lnTo>
                <a:cubicBezTo>
                  <a:pt x="608" y="3818"/>
                  <a:pt x="621" y="3826"/>
                  <a:pt x="635" y="3833"/>
                </a:cubicBezTo>
                <a:cubicBezTo>
                  <a:pt x="670" y="3843"/>
                  <a:pt x="704" y="3854"/>
                  <a:pt x="739" y="3864"/>
                </a:cubicBezTo>
                <a:lnTo>
                  <a:pt x="891" y="3917"/>
                </a:lnTo>
                <a:lnTo>
                  <a:pt x="1064" y="3977"/>
                </a:lnTo>
                <a:lnTo>
                  <a:pt x="1236" y="4053"/>
                </a:lnTo>
                <a:lnTo>
                  <a:pt x="1727" y="4833"/>
                </a:lnTo>
                <a:cubicBezTo>
                  <a:pt x="1787" y="5033"/>
                  <a:pt x="1752" y="5367"/>
                  <a:pt x="1812" y="5567"/>
                </a:cubicBezTo>
                <a:cubicBezTo>
                  <a:pt x="1982" y="6393"/>
                  <a:pt x="2520" y="9114"/>
                  <a:pt x="2744" y="9786"/>
                </a:cubicBezTo>
                <a:cubicBezTo>
                  <a:pt x="2779" y="9844"/>
                  <a:pt x="3218" y="9404"/>
                  <a:pt x="3253" y="9462"/>
                </a:cubicBezTo>
                <a:cubicBezTo>
                  <a:pt x="3290" y="9507"/>
                  <a:pt x="3326" y="9553"/>
                  <a:pt x="3363" y="9598"/>
                </a:cubicBezTo>
                <a:lnTo>
                  <a:pt x="3481" y="9712"/>
                </a:lnTo>
                <a:lnTo>
                  <a:pt x="3591" y="9795"/>
                </a:lnTo>
                <a:lnTo>
                  <a:pt x="3702" y="9864"/>
                </a:lnTo>
                <a:lnTo>
                  <a:pt x="3805" y="9909"/>
                </a:lnTo>
                <a:lnTo>
                  <a:pt x="3916" y="9939"/>
                </a:lnTo>
                <a:lnTo>
                  <a:pt x="4019" y="9970"/>
                </a:lnTo>
                <a:lnTo>
                  <a:pt x="4130" y="9977"/>
                </a:lnTo>
                <a:lnTo>
                  <a:pt x="4254" y="9992"/>
                </a:lnTo>
                <a:cubicBezTo>
                  <a:pt x="4279" y="9995"/>
                  <a:pt x="4305" y="9997"/>
                  <a:pt x="4330" y="10000"/>
                </a:cubicBezTo>
                <a:lnTo>
                  <a:pt x="4434" y="9992"/>
                </a:lnTo>
                <a:lnTo>
                  <a:pt x="4572" y="9985"/>
                </a:lnTo>
                <a:lnTo>
                  <a:pt x="4731" y="9977"/>
                </a:lnTo>
                <a:lnTo>
                  <a:pt x="4903" y="9962"/>
                </a:lnTo>
                <a:lnTo>
                  <a:pt x="5097" y="9932"/>
                </a:lnTo>
                <a:lnTo>
                  <a:pt x="5297" y="9917"/>
                </a:lnTo>
                <a:lnTo>
                  <a:pt x="5490" y="9886"/>
                </a:lnTo>
                <a:lnTo>
                  <a:pt x="5691" y="9864"/>
                </a:lnTo>
                <a:lnTo>
                  <a:pt x="5891" y="9841"/>
                </a:lnTo>
                <a:lnTo>
                  <a:pt x="6070" y="9811"/>
                </a:lnTo>
                <a:lnTo>
                  <a:pt x="6236" y="9795"/>
                </a:lnTo>
                <a:lnTo>
                  <a:pt x="6374" y="9765"/>
                </a:lnTo>
                <a:lnTo>
                  <a:pt x="6499" y="9750"/>
                </a:lnTo>
                <a:cubicBezTo>
                  <a:pt x="6526" y="9747"/>
                  <a:pt x="6554" y="9745"/>
                  <a:pt x="6581" y="9742"/>
                </a:cubicBezTo>
                <a:cubicBezTo>
                  <a:pt x="6600" y="9740"/>
                  <a:pt x="6618" y="9737"/>
                  <a:pt x="6637" y="9735"/>
                </a:cubicBezTo>
                <a:cubicBezTo>
                  <a:pt x="6655" y="9732"/>
                  <a:pt x="6674" y="9730"/>
                  <a:pt x="6692" y="9727"/>
                </a:cubicBezTo>
                <a:cubicBezTo>
                  <a:pt x="6724" y="9714"/>
                  <a:pt x="6757" y="9702"/>
                  <a:pt x="6789" y="9689"/>
                </a:cubicBezTo>
                <a:lnTo>
                  <a:pt x="6920" y="9644"/>
                </a:lnTo>
                <a:lnTo>
                  <a:pt x="7079" y="9583"/>
                </a:lnTo>
                <a:lnTo>
                  <a:pt x="7258" y="9515"/>
                </a:lnTo>
                <a:lnTo>
                  <a:pt x="7465" y="9447"/>
                </a:lnTo>
                <a:lnTo>
                  <a:pt x="7673" y="9356"/>
                </a:lnTo>
                <a:lnTo>
                  <a:pt x="7894" y="9273"/>
                </a:lnTo>
                <a:lnTo>
                  <a:pt x="8108" y="9189"/>
                </a:lnTo>
                <a:lnTo>
                  <a:pt x="8322" y="9106"/>
                </a:lnTo>
                <a:lnTo>
                  <a:pt x="8522" y="9015"/>
                </a:lnTo>
                <a:lnTo>
                  <a:pt x="8709" y="8939"/>
                </a:lnTo>
                <a:lnTo>
                  <a:pt x="8867" y="8879"/>
                </a:lnTo>
                <a:lnTo>
                  <a:pt x="8999" y="8818"/>
                </a:lnTo>
                <a:lnTo>
                  <a:pt x="9095" y="8773"/>
                </a:lnTo>
                <a:lnTo>
                  <a:pt x="9151" y="8735"/>
                </a:lnTo>
                <a:cubicBezTo>
                  <a:pt x="9181" y="8715"/>
                  <a:pt x="9210" y="8694"/>
                  <a:pt x="9240" y="8674"/>
                </a:cubicBezTo>
                <a:lnTo>
                  <a:pt x="9351" y="8583"/>
                </a:lnTo>
                <a:cubicBezTo>
                  <a:pt x="9392" y="8545"/>
                  <a:pt x="9434" y="8508"/>
                  <a:pt x="9475" y="8470"/>
                </a:cubicBezTo>
                <a:lnTo>
                  <a:pt x="9606" y="8356"/>
                </a:lnTo>
                <a:lnTo>
                  <a:pt x="9724" y="8250"/>
                </a:lnTo>
                <a:cubicBezTo>
                  <a:pt x="9758" y="8217"/>
                  <a:pt x="9793" y="8185"/>
                  <a:pt x="9827" y="8152"/>
                </a:cubicBezTo>
                <a:cubicBezTo>
                  <a:pt x="9850" y="8132"/>
                  <a:pt x="9873" y="8111"/>
                  <a:pt x="9896" y="8091"/>
                </a:cubicBezTo>
                <a:cubicBezTo>
                  <a:pt x="9905" y="8083"/>
                  <a:pt x="9915" y="8076"/>
                  <a:pt x="9924" y="8068"/>
                </a:cubicBezTo>
                <a:cubicBezTo>
                  <a:pt x="9949" y="7727"/>
                  <a:pt x="9975" y="7386"/>
                  <a:pt x="10000" y="7045"/>
                </a:cubicBezTo>
                <a:lnTo>
                  <a:pt x="9979" y="6424"/>
                </a:lnTo>
                <a:cubicBezTo>
                  <a:pt x="9958" y="5967"/>
                  <a:pt x="9938" y="5510"/>
                  <a:pt x="9917" y="5053"/>
                </a:cubicBezTo>
                <a:cubicBezTo>
                  <a:pt x="9728" y="4015"/>
                  <a:pt x="9040" y="1009"/>
                  <a:pt x="8847" y="197"/>
                </a:cubicBezTo>
                <a:lnTo>
                  <a:pt x="8757" y="182"/>
                </a:lnTo>
                <a:lnTo>
                  <a:pt x="8653" y="159"/>
                </a:lnTo>
                <a:lnTo>
                  <a:pt x="8529" y="129"/>
                </a:lnTo>
                <a:lnTo>
                  <a:pt x="8412" y="106"/>
                </a:lnTo>
                <a:lnTo>
                  <a:pt x="8287" y="83"/>
                </a:lnTo>
                <a:lnTo>
                  <a:pt x="8149" y="61"/>
                </a:lnTo>
                <a:lnTo>
                  <a:pt x="8025" y="45"/>
                </a:lnTo>
                <a:lnTo>
                  <a:pt x="7901" y="23"/>
                </a:lnTo>
                <a:lnTo>
                  <a:pt x="7783" y="15"/>
                </a:lnTo>
                <a:lnTo>
                  <a:pt x="7673" y="8"/>
                </a:lnTo>
                <a:lnTo>
                  <a:pt x="7569" y="0"/>
                </a:lnTo>
                <a:lnTo>
                  <a:pt x="7472" y="0"/>
                </a:lnTo>
                <a:cubicBezTo>
                  <a:pt x="7449" y="3"/>
                  <a:pt x="7426" y="5"/>
                  <a:pt x="7403" y="8"/>
                </a:cubicBezTo>
                <a:cubicBezTo>
                  <a:pt x="7375" y="10"/>
                  <a:pt x="7348" y="13"/>
                  <a:pt x="7320" y="15"/>
                </a:cubicBezTo>
                <a:lnTo>
                  <a:pt x="7203" y="45"/>
                </a:lnTo>
                <a:lnTo>
                  <a:pt x="7065" y="68"/>
                </a:lnTo>
                <a:lnTo>
                  <a:pt x="6906" y="106"/>
                </a:lnTo>
                <a:lnTo>
                  <a:pt x="6733" y="144"/>
                </a:lnTo>
                <a:lnTo>
                  <a:pt x="6540" y="189"/>
                </a:lnTo>
                <a:lnTo>
                  <a:pt x="6354" y="242"/>
                </a:lnTo>
                <a:lnTo>
                  <a:pt x="6146" y="295"/>
                </a:lnTo>
                <a:lnTo>
                  <a:pt x="5946" y="348"/>
                </a:lnTo>
                <a:lnTo>
                  <a:pt x="5746" y="402"/>
                </a:lnTo>
                <a:lnTo>
                  <a:pt x="5559" y="455"/>
                </a:lnTo>
                <a:lnTo>
                  <a:pt x="5380" y="500"/>
                </a:lnTo>
                <a:lnTo>
                  <a:pt x="5214" y="538"/>
                </a:lnTo>
                <a:lnTo>
                  <a:pt x="5069" y="583"/>
                </a:lnTo>
                <a:lnTo>
                  <a:pt x="4952" y="621"/>
                </a:lnTo>
                <a:cubicBezTo>
                  <a:pt x="4922" y="629"/>
                  <a:pt x="4892" y="636"/>
                  <a:pt x="4862" y="644"/>
                </a:cubicBezTo>
                <a:lnTo>
                  <a:pt x="4786" y="674"/>
                </a:lnTo>
                <a:cubicBezTo>
                  <a:pt x="4756" y="682"/>
                  <a:pt x="4726" y="689"/>
                  <a:pt x="4696" y="697"/>
                </a:cubicBezTo>
                <a:cubicBezTo>
                  <a:pt x="4662" y="710"/>
                  <a:pt x="4627" y="722"/>
                  <a:pt x="4593" y="735"/>
                </a:cubicBezTo>
                <a:lnTo>
                  <a:pt x="4489" y="765"/>
                </a:lnTo>
                <a:lnTo>
                  <a:pt x="4372" y="803"/>
                </a:lnTo>
                <a:lnTo>
                  <a:pt x="4254" y="848"/>
                </a:lnTo>
                <a:lnTo>
                  <a:pt x="4123" y="886"/>
                </a:lnTo>
                <a:lnTo>
                  <a:pt x="3999" y="932"/>
                </a:lnTo>
                <a:cubicBezTo>
                  <a:pt x="3953" y="950"/>
                  <a:pt x="3906" y="967"/>
                  <a:pt x="3860" y="985"/>
                </a:cubicBezTo>
                <a:lnTo>
                  <a:pt x="3729" y="1030"/>
                </a:lnTo>
                <a:lnTo>
                  <a:pt x="3591" y="1091"/>
                </a:lnTo>
                <a:lnTo>
                  <a:pt x="3460" y="1144"/>
                </a:lnTo>
                <a:cubicBezTo>
                  <a:pt x="3416" y="1164"/>
                  <a:pt x="3373" y="1185"/>
                  <a:pt x="3329" y="1205"/>
                </a:cubicBezTo>
                <a:lnTo>
                  <a:pt x="3198" y="1265"/>
                </a:lnTo>
                <a:cubicBezTo>
                  <a:pt x="3156" y="1285"/>
                  <a:pt x="3115" y="1306"/>
                  <a:pt x="3073" y="1326"/>
                </a:cubicBezTo>
                <a:lnTo>
                  <a:pt x="2956" y="1394"/>
                </a:lnTo>
                <a:lnTo>
                  <a:pt x="2742" y="1515"/>
                </a:lnTo>
                <a:lnTo>
                  <a:pt x="2541" y="1644"/>
                </a:lnTo>
                <a:lnTo>
                  <a:pt x="2376" y="1742"/>
                </a:lnTo>
                <a:lnTo>
                  <a:pt x="2217" y="1848"/>
                </a:lnTo>
                <a:lnTo>
                  <a:pt x="2079" y="1939"/>
                </a:lnTo>
                <a:lnTo>
                  <a:pt x="1968" y="2023"/>
                </a:lnTo>
                <a:cubicBezTo>
                  <a:pt x="1934" y="2051"/>
                  <a:pt x="1899" y="2078"/>
                  <a:pt x="1865" y="2106"/>
                </a:cubicBezTo>
                <a:lnTo>
                  <a:pt x="1789" y="2182"/>
                </a:lnTo>
                <a:lnTo>
                  <a:pt x="1706" y="2250"/>
                </a:lnTo>
                <a:lnTo>
                  <a:pt x="1630" y="2311"/>
                </a:lnTo>
                <a:lnTo>
                  <a:pt x="1547" y="2364"/>
                </a:lnTo>
                <a:lnTo>
                  <a:pt x="1471" y="2409"/>
                </a:lnTo>
                <a:cubicBezTo>
                  <a:pt x="1446" y="2422"/>
                  <a:pt x="1420" y="2434"/>
                  <a:pt x="1395" y="2447"/>
                </a:cubicBezTo>
                <a:cubicBezTo>
                  <a:pt x="1377" y="2455"/>
                  <a:pt x="1358" y="2462"/>
                  <a:pt x="1340" y="2470"/>
                </a:cubicBezTo>
                <a:cubicBezTo>
                  <a:pt x="1331" y="2475"/>
                  <a:pt x="1321" y="2480"/>
                  <a:pt x="1312" y="2485"/>
                </a:cubicBezTo>
                <a:cubicBezTo>
                  <a:pt x="1305" y="2487"/>
                  <a:pt x="1298" y="2490"/>
                  <a:pt x="1291" y="2492"/>
                </a:cubicBezTo>
                <a:close/>
              </a:path>
            </a:pathLst>
          </a:custGeom>
          <a:solidFill>
            <a:srgbClr val="89F7FF"/>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AutoShape 84">
            <a:extLst>
              <a:ext uri="{FF2B5EF4-FFF2-40B4-BE49-F238E27FC236}">
                <a16:creationId xmlns:a16="http://schemas.microsoft.com/office/drawing/2014/main" id="{00000000-0008-0000-0000-000044000000}"/>
              </a:ext>
            </a:extLst>
          </xdr:cNvPr>
          <xdr:cNvSpPr>
            <a:spLocks noChangeAspect="1" noChangeArrowheads="1" noTextEdit="1"/>
          </xdr:cNvSpPr>
        </xdr:nvSpPr>
        <xdr:spPr bwMode="auto">
          <a:xfrm>
            <a:off x="3288065" y="2451817"/>
            <a:ext cx="1643063" cy="1957388"/>
          </a:xfrm>
          <a:prstGeom prst="rect">
            <a:avLst/>
          </a:prstGeom>
          <a:noFill/>
          <a:ln w="9525">
            <a:no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9" name="Freeform 68">
            <a:extLst>
              <a:ext uri="{FF2B5EF4-FFF2-40B4-BE49-F238E27FC236}">
                <a16:creationId xmlns:a16="http://schemas.microsoft.com/office/drawing/2014/main" id="{00000000-0008-0000-0000-000045000000}"/>
              </a:ext>
            </a:extLst>
          </xdr:cNvPr>
          <xdr:cNvSpPr>
            <a:spLocks/>
          </xdr:cNvSpPr>
        </xdr:nvSpPr>
        <xdr:spPr bwMode="auto">
          <a:xfrm>
            <a:off x="3880203" y="2894730"/>
            <a:ext cx="141288" cy="36513"/>
          </a:xfrm>
          <a:custGeom>
            <a:avLst/>
            <a:gdLst/>
            <a:ahLst/>
            <a:cxnLst>
              <a:cxn ang="0">
                <a:pos x="1" y="0"/>
              </a:cxn>
              <a:cxn ang="0">
                <a:pos x="24" y="1"/>
              </a:cxn>
              <a:cxn ang="0">
                <a:pos x="48" y="3"/>
              </a:cxn>
              <a:cxn ang="0">
                <a:pos x="69" y="3"/>
              </a:cxn>
              <a:cxn ang="0">
                <a:pos x="91" y="4"/>
              </a:cxn>
              <a:cxn ang="0">
                <a:pos x="112" y="4"/>
              </a:cxn>
              <a:cxn ang="0">
                <a:pos x="134" y="3"/>
              </a:cxn>
              <a:cxn ang="0">
                <a:pos x="157" y="2"/>
              </a:cxn>
              <a:cxn ang="0">
                <a:pos x="180" y="0"/>
              </a:cxn>
              <a:cxn ang="0">
                <a:pos x="180" y="36"/>
              </a:cxn>
              <a:cxn ang="0">
                <a:pos x="155" y="40"/>
              </a:cxn>
              <a:cxn ang="0">
                <a:pos x="132" y="42"/>
              </a:cxn>
              <a:cxn ang="0">
                <a:pos x="111" y="45"/>
              </a:cxn>
              <a:cxn ang="0">
                <a:pos x="90" y="45"/>
              </a:cxn>
              <a:cxn ang="0">
                <a:pos x="69" y="43"/>
              </a:cxn>
              <a:cxn ang="0">
                <a:pos x="49" y="42"/>
              </a:cxn>
              <a:cxn ang="0">
                <a:pos x="26" y="40"/>
              </a:cxn>
              <a:cxn ang="0">
                <a:pos x="0" y="38"/>
              </a:cxn>
              <a:cxn ang="0">
                <a:pos x="1" y="0"/>
              </a:cxn>
            </a:cxnLst>
            <a:rect l="0" t="0" r="r" b="b"/>
            <a:pathLst>
              <a:path w="180" h="45">
                <a:moveTo>
                  <a:pt x="1" y="0"/>
                </a:moveTo>
                <a:lnTo>
                  <a:pt x="24" y="1"/>
                </a:lnTo>
                <a:lnTo>
                  <a:pt x="48" y="3"/>
                </a:lnTo>
                <a:lnTo>
                  <a:pt x="69" y="3"/>
                </a:lnTo>
                <a:lnTo>
                  <a:pt x="91" y="4"/>
                </a:lnTo>
                <a:lnTo>
                  <a:pt x="112" y="4"/>
                </a:lnTo>
                <a:lnTo>
                  <a:pt x="134" y="3"/>
                </a:lnTo>
                <a:lnTo>
                  <a:pt x="157" y="2"/>
                </a:lnTo>
                <a:lnTo>
                  <a:pt x="180" y="0"/>
                </a:lnTo>
                <a:lnTo>
                  <a:pt x="180" y="36"/>
                </a:lnTo>
                <a:lnTo>
                  <a:pt x="155" y="40"/>
                </a:lnTo>
                <a:lnTo>
                  <a:pt x="132" y="42"/>
                </a:lnTo>
                <a:lnTo>
                  <a:pt x="111" y="45"/>
                </a:lnTo>
                <a:lnTo>
                  <a:pt x="90" y="45"/>
                </a:lnTo>
                <a:lnTo>
                  <a:pt x="69" y="43"/>
                </a:lnTo>
                <a:lnTo>
                  <a:pt x="49" y="42"/>
                </a:lnTo>
                <a:lnTo>
                  <a:pt x="26" y="40"/>
                </a:lnTo>
                <a:lnTo>
                  <a:pt x="0" y="38"/>
                </a:lnTo>
                <a:lnTo>
                  <a:pt x="1"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69">
            <a:extLst>
              <a:ext uri="{FF2B5EF4-FFF2-40B4-BE49-F238E27FC236}">
                <a16:creationId xmlns:a16="http://schemas.microsoft.com/office/drawing/2014/main" id="{00000000-0008-0000-0000-000046000000}"/>
              </a:ext>
            </a:extLst>
          </xdr:cNvPr>
          <xdr:cNvSpPr>
            <a:spLocks/>
          </xdr:cNvSpPr>
        </xdr:nvSpPr>
        <xdr:spPr bwMode="auto">
          <a:xfrm>
            <a:off x="3478565" y="3124200"/>
            <a:ext cx="992188" cy="1205630"/>
          </a:xfrm>
          <a:custGeom>
            <a:avLst/>
            <a:gdLst/>
            <a:ahLst/>
            <a:cxnLst>
              <a:cxn ang="0">
                <a:pos x="5" y="0"/>
              </a:cxn>
              <a:cxn ang="0">
                <a:pos x="0" y="1066"/>
              </a:cxn>
              <a:cxn ang="0">
                <a:pos x="83" y="1148"/>
              </a:cxn>
              <a:cxn ang="0">
                <a:pos x="109" y="1166"/>
              </a:cxn>
              <a:cxn ang="0">
                <a:pos x="138" y="1184"/>
              </a:cxn>
              <a:cxn ang="0">
                <a:pos x="169" y="1201"/>
              </a:cxn>
              <a:cxn ang="0">
                <a:pos x="201" y="1217"/>
              </a:cxn>
              <a:cxn ang="0">
                <a:pos x="236" y="1232"/>
              </a:cxn>
              <a:cxn ang="0">
                <a:pos x="273" y="1246"/>
              </a:cxn>
              <a:cxn ang="0">
                <a:pos x="311" y="1259"/>
              </a:cxn>
              <a:cxn ang="0">
                <a:pos x="350" y="1271"/>
              </a:cxn>
              <a:cxn ang="0">
                <a:pos x="391" y="1282"/>
              </a:cxn>
              <a:cxn ang="0">
                <a:pos x="433" y="1291"/>
              </a:cxn>
              <a:cxn ang="0">
                <a:pos x="475" y="1300"/>
              </a:cxn>
              <a:cxn ang="0">
                <a:pos x="518" y="1307"/>
              </a:cxn>
              <a:cxn ang="0">
                <a:pos x="562" y="1313"/>
              </a:cxn>
              <a:cxn ang="0">
                <a:pos x="606" y="1317"/>
              </a:cxn>
              <a:cxn ang="0">
                <a:pos x="649" y="1320"/>
              </a:cxn>
              <a:cxn ang="0">
                <a:pos x="693" y="1322"/>
              </a:cxn>
              <a:cxn ang="0">
                <a:pos x="737" y="1322"/>
              </a:cxn>
              <a:cxn ang="0">
                <a:pos x="781" y="1320"/>
              </a:cxn>
              <a:cxn ang="0">
                <a:pos x="823" y="1317"/>
              </a:cxn>
              <a:cxn ang="0">
                <a:pos x="865" y="1313"/>
              </a:cxn>
              <a:cxn ang="0">
                <a:pos x="906" y="1306"/>
              </a:cxn>
              <a:cxn ang="0">
                <a:pos x="946" y="1298"/>
              </a:cxn>
              <a:cxn ang="0">
                <a:pos x="986" y="1289"/>
              </a:cxn>
              <a:cxn ang="0">
                <a:pos x="1023" y="1277"/>
              </a:cxn>
              <a:cxn ang="0">
                <a:pos x="1058" y="1263"/>
              </a:cxn>
              <a:cxn ang="0">
                <a:pos x="1093" y="1247"/>
              </a:cxn>
              <a:cxn ang="0">
                <a:pos x="1124" y="1230"/>
              </a:cxn>
              <a:cxn ang="0">
                <a:pos x="1154" y="1210"/>
              </a:cxn>
              <a:cxn ang="0">
                <a:pos x="1181" y="1189"/>
              </a:cxn>
              <a:cxn ang="0">
                <a:pos x="1207" y="1165"/>
              </a:cxn>
              <a:cxn ang="0">
                <a:pos x="1230" y="1140"/>
              </a:cxn>
              <a:cxn ang="0">
                <a:pos x="1249" y="1112"/>
              </a:cxn>
              <a:cxn ang="0">
                <a:pos x="1249" y="11"/>
              </a:cxn>
              <a:cxn ang="0">
                <a:pos x="5" y="0"/>
              </a:cxn>
            </a:cxnLst>
            <a:rect l="0" t="0" r="r" b="b"/>
            <a:pathLst>
              <a:path w="1249" h="1322">
                <a:moveTo>
                  <a:pt x="5" y="0"/>
                </a:moveTo>
                <a:lnTo>
                  <a:pt x="0" y="1066"/>
                </a:lnTo>
                <a:lnTo>
                  <a:pt x="83" y="1148"/>
                </a:lnTo>
                <a:lnTo>
                  <a:pt x="109" y="1166"/>
                </a:lnTo>
                <a:lnTo>
                  <a:pt x="138" y="1184"/>
                </a:lnTo>
                <a:lnTo>
                  <a:pt x="169" y="1201"/>
                </a:lnTo>
                <a:lnTo>
                  <a:pt x="201" y="1217"/>
                </a:lnTo>
                <a:lnTo>
                  <a:pt x="236" y="1232"/>
                </a:lnTo>
                <a:lnTo>
                  <a:pt x="273" y="1246"/>
                </a:lnTo>
                <a:lnTo>
                  <a:pt x="311" y="1259"/>
                </a:lnTo>
                <a:lnTo>
                  <a:pt x="350" y="1271"/>
                </a:lnTo>
                <a:lnTo>
                  <a:pt x="391" y="1282"/>
                </a:lnTo>
                <a:lnTo>
                  <a:pt x="433" y="1291"/>
                </a:lnTo>
                <a:lnTo>
                  <a:pt x="475" y="1300"/>
                </a:lnTo>
                <a:lnTo>
                  <a:pt x="518" y="1307"/>
                </a:lnTo>
                <a:lnTo>
                  <a:pt x="562" y="1313"/>
                </a:lnTo>
                <a:lnTo>
                  <a:pt x="606" y="1317"/>
                </a:lnTo>
                <a:lnTo>
                  <a:pt x="649" y="1320"/>
                </a:lnTo>
                <a:lnTo>
                  <a:pt x="693" y="1322"/>
                </a:lnTo>
                <a:lnTo>
                  <a:pt x="737" y="1322"/>
                </a:lnTo>
                <a:lnTo>
                  <a:pt x="781" y="1320"/>
                </a:lnTo>
                <a:lnTo>
                  <a:pt x="823" y="1317"/>
                </a:lnTo>
                <a:lnTo>
                  <a:pt x="865" y="1313"/>
                </a:lnTo>
                <a:lnTo>
                  <a:pt x="906" y="1306"/>
                </a:lnTo>
                <a:lnTo>
                  <a:pt x="946" y="1298"/>
                </a:lnTo>
                <a:lnTo>
                  <a:pt x="986" y="1289"/>
                </a:lnTo>
                <a:lnTo>
                  <a:pt x="1023" y="1277"/>
                </a:lnTo>
                <a:lnTo>
                  <a:pt x="1058" y="1263"/>
                </a:lnTo>
                <a:lnTo>
                  <a:pt x="1093" y="1247"/>
                </a:lnTo>
                <a:lnTo>
                  <a:pt x="1124" y="1230"/>
                </a:lnTo>
                <a:lnTo>
                  <a:pt x="1154" y="1210"/>
                </a:lnTo>
                <a:lnTo>
                  <a:pt x="1181" y="1189"/>
                </a:lnTo>
                <a:lnTo>
                  <a:pt x="1207" y="1165"/>
                </a:lnTo>
                <a:lnTo>
                  <a:pt x="1230" y="1140"/>
                </a:lnTo>
                <a:lnTo>
                  <a:pt x="1249" y="1112"/>
                </a:lnTo>
                <a:lnTo>
                  <a:pt x="1249" y="11"/>
                </a:lnTo>
                <a:lnTo>
                  <a:pt x="5" y="0"/>
                </a:lnTo>
                <a:close/>
              </a:path>
            </a:pathLst>
          </a:custGeom>
          <a:solidFill>
            <a:schemeClr val="bg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3470628" y="3048000"/>
            <a:ext cx="1017588" cy="207963"/>
          </a:xfrm>
          <a:custGeom>
            <a:avLst/>
            <a:gdLst/>
            <a:ahLst/>
            <a:cxnLst>
              <a:cxn ang="0">
                <a:pos x="709" y="1"/>
              </a:cxn>
              <a:cxn ang="0">
                <a:pos x="833" y="5"/>
              </a:cxn>
              <a:cxn ang="0">
                <a:pos x="948" y="16"/>
              </a:cxn>
              <a:cxn ang="0">
                <a:pos x="1051" y="30"/>
              </a:cxn>
              <a:cxn ang="0">
                <a:pos x="1137" y="47"/>
              </a:cxn>
              <a:cxn ang="0">
                <a:pos x="1206" y="68"/>
              </a:cxn>
              <a:cxn ang="0">
                <a:pos x="1255" y="91"/>
              </a:cxn>
              <a:cxn ang="0">
                <a:pos x="1280" y="116"/>
              </a:cxn>
              <a:cxn ang="0">
                <a:pos x="1280" y="143"/>
              </a:cxn>
              <a:cxn ang="0">
                <a:pos x="1255" y="168"/>
              </a:cxn>
              <a:cxn ang="0">
                <a:pos x="1206" y="191"/>
              </a:cxn>
              <a:cxn ang="0">
                <a:pos x="1137" y="213"/>
              </a:cxn>
              <a:cxn ang="0">
                <a:pos x="1051" y="230"/>
              </a:cxn>
              <a:cxn ang="0">
                <a:pos x="948" y="244"/>
              </a:cxn>
              <a:cxn ang="0">
                <a:pos x="833" y="254"/>
              </a:cxn>
              <a:cxn ang="0">
                <a:pos x="709" y="259"/>
              </a:cxn>
              <a:cxn ang="0">
                <a:pos x="577" y="259"/>
              </a:cxn>
              <a:cxn ang="0">
                <a:pos x="452" y="254"/>
              </a:cxn>
              <a:cxn ang="0">
                <a:pos x="337" y="244"/>
              </a:cxn>
              <a:cxn ang="0">
                <a:pos x="234" y="230"/>
              </a:cxn>
              <a:cxn ang="0">
                <a:pos x="147" y="213"/>
              </a:cxn>
              <a:cxn ang="0">
                <a:pos x="77" y="191"/>
              </a:cxn>
              <a:cxn ang="0">
                <a:pos x="29" y="168"/>
              </a:cxn>
              <a:cxn ang="0">
                <a:pos x="4" y="143"/>
              </a:cxn>
              <a:cxn ang="0">
                <a:pos x="4" y="116"/>
              </a:cxn>
              <a:cxn ang="0">
                <a:pos x="29" y="91"/>
              </a:cxn>
              <a:cxn ang="0">
                <a:pos x="77" y="68"/>
              </a:cxn>
              <a:cxn ang="0">
                <a:pos x="147" y="47"/>
              </a:cxn>
              <a:cxn ang="0">
                <a:pos x="234" y="30"/>
              </a:cxn>
              <a:cxn ang="0">
                <a:pos x="337" y="16"/>
              </a:cxn>
              <a:cxn ang="0">
                <a:pos x="452" y="5"/>
              </a:cxn>
              <a:cxn ang="0">
                <a:pos x="577" y="1"/>
              </a:cxn>
            </a:cxnLst>
            <a:rect l="0" t="0" r="r" b="b"/>
            <a:pathLst>
              <a:path w="1283" h="260">
                <a:moveTo>
                  <a:pt x="643" y="0"/>
                </a:moveTo>
                <a:lnTo>
                  <a:pt x="709" y="1"/>
                </a:lnTo>
                <a:lnTo>
                  <a:pt x="772" y="2"/>
                </a:lnTo>
                <a:lnTo>
                  <a:pt x="833" y="5"/>
                </a:lnTo>
                <a:lnTo>
                  <a:pt x="892" y="10"/>
                </a:lnTo>
                <a:lnTo>
                  <a:pt x="948" y="16"/>
                </a:lnTo>
                <a:lnTo>
                  <a:pt x="1001" y="22"/>
                </a:lnTo>
                <a:lnTo>
                  <a:pt x="1051" y="30"/>
                </a:lnTo>
                <a:lnTo>
                  <a:pt x="1096" y="38"/>
                </a:lnTo>
                <a:lnTo>
                  <a:pt x="1137" y="47"/>
                </a:lnTo>
                <a:lnTo>
                  <a:pt x="1174" y="57"/>
                </a:lnTo>
                <a:lnTo>
                  <a:pt x="1206" y="68"/>
                </a:lnTo>
                <a:lnTo>
                  <a:pt x="1233" y="79"/>
                </a:lnTo>
                <a:lnTo>
                  <a:pt x="1255" y="91"/>
                </a:lnTo>
                <a:lnTo>
                  <a:pt x="1271" y="103"/>
                </a:lnTo>
                <a:lnTo>
                  <a:pt x="1280" y="116"/>
                </a:lnTo>
                <a:lnTo>
                  <a:pt x="1283" y="129"/>
                </a:lnTo>
                <a:lnTo>
                  <a:pt x="1280" y="143"/>
                </a:lnTo>
                <a:lnTo>
                  <a:pt x="1271" y="155"/>
                </a:lnTo>
                <a:lnTo>
                  <a:pt x="1255" y="168"/>
                </a:lnTo>
                <a:lnTo>
                  <a:pt x="1233" y="179"/>
                </a:lnTo>
                <a:lnTo>
                  <a:pt x="1206" y="191"/>
                </a:lnTo>
                <a:lnTo>
                  <a:pt x="1174" y="202"/>
                </a:lnTo>
                <a:lnTo>
                  <a:pt x="1137" y="213"/>
                </a:lnTo>
                <a:lnTo>
                  <a:pt x="1096" y="222"/>
                </a:lnTo>
                <a:lnTo>
                  <a:pt x="1051" y="230"/>
                </a:lnTo>
                <a:lnTo>
                  <a:pt x="1001" y="238"/>
                </a:lnTo>
                <a:lnTo>
                  <a:pt x="948" y="244"/>
                </a:lnTo>
                <a:lnTo>
                  <a:pt x="892" y="250"/>
                </a:lnTo>
                <a:lnTo>
                  <a:pt x="833" y="254"/>
                </a:lnTo>
                <a:lnTo>
                  <a:pt x="772" y="258"/>
                </a:lnTo>
                <a:lnTo>
                  <a:pt x="709" y="259"/>
                </a:lnTo>
                <a:lnTo>
                  <a:pt x="643" y="260"/>
                </a:lnTo>
                <a:lnTo>
                  <a:pt x="577" y="259"/>
                </a:lnTo>
                <a:lnTo>
                  <a:pt x="514" y="258"/>
                </a:lnTo>
                <a:lnTo>
                  <a:pt x="452" y="254"/>
                </a:lnTo>
                <a:lnTo>
                  <a:pt x="393" y="250"/>
                </a:lnTo>
                <a:lnTo>
                  <a:pt x="337" y="244"/>
                </a:lnTo>
                <a:lnTo>
                  <a:pt x="284" y="238"/>
                </a:lnTo>
                <a:lnTo>
                  <a:pt x="234" y="230"/>
                </a:lnTo>
                <a:lnTo>
                  <a:pt x="189" y="222"/>
                </a:lnTo>
                <a:lnTo>
                  <a:pt x="147" y="213"/>
                </a:lnTo>
                <a:lnTo>
                  <a:pt x="110" y="202"/>
                </a:lnTo>
                <a:lnTo>
                  <a:pt x="77" y="191"/>
                </a:lnTo>
                <a:lnTo>
                  <a:pt x="51" y="179"/>
                </a:lnTo>
                <a:lnTo>
                  <a:pt x="29" y="168"/>
                </a:lnTo>
                <a:lnTo>
                  <a:pt x="13" y="155"/>
                </a:lnTo>
                <a:lnTo>
                  <a:pt x="4" y="143"/>
                </a:lnTo>
                <a:lnTo>
                  <a:pt x="0" y="129"/>
                </a:lnTo>
                <a:lnTo>
                  <a:pt x="4" y="116"/>
                </a:lnTo>
                <a:lnTo>
                  <a:pt x="13" y="103"/>
                </a:lnTo>
                <a:lnTo>
                  <a:pt x="29" y="91"/>
                </a:lnTo>
                <a:lnTo>
                  <a:pt x="51" y="79"/>
                </a:lnTo>
                <a:lnTo>
                  <a:pt x="77" y="68"/>
                </a:lnTo>
                <a:lnTo>
                  <a:pt x="110" y="57"/>
                </a:lnTo>
                <a:lnTo>
                  <a:pt x="147" y="47"/>
                </a:lnTo>
                <a:lnTo>
                  <a:pt x="189" y="38"/>
                </a:lnTo>
                <a:lnTo>
                  <a:pt x="234" y="30"/>
                </a:lnTo>
                <a:lnTo>
                  <a:pt x="284" y="22"/>
                </a:lnTo>
                <a:lnTo>
                  <a:pt x="337" y="16"/>
                </a:lnTo>
                <a:lnTo>
                  <a:pt x="393" y="10"/>
                </a:lnTo>
                <a:lnTo>
                  <a:pt x="452" y="5"/>
                </a:lnTo>
                <a:lnTo>
                  <a:pt x="514" y="2"/>
                </a:lnTo>
                <a:lnTo>
                  <a:pt x="577" y="1"/>
                </a:lnTo>
                <a:lnTo>
                  <a:pt x="643" y="0"/>
                </a:lnTo>
                <a:close/>
              </a:path>
            </a:pathLst>
          </a:custGeom>
          <a:solidFill>
            <a:schemeClr val="bg1">
              <a:lumMod val="8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3288065" y="2496267"/>
            <a:ext cx="647700" cy="1868488"/>
          </a:xfrm>
          <a:custGeom>
            <a:avLst/>
            <a:gdLst/>
            <a:ahLst/>
            <a:cxnLst>
              <a:cxn ang="0">
                <a:pos x="790" y="2"/>
              </a:cxn>
              <a:cxn ang="0">
                <a:pos x="707" y="9"/>
              </a:cxn>
              <a:cxn ang="0">
                <a:pos x="622" y="19"/>
              </a:cxn>
              <a:cxn ang="0">
                <a:pos x="534" y="32"/>
              </a:cxn>
              <a:cxn ang="0">
                <a:pos x="445" y="49"/>
              </a:cxn>
              <a:cxn ang="0">
                <a:pos x="351" y="70"/>
              </a:cxn>
              <a:cxn ang="0">
                <a:pos x="275" y="83"/>
              </a:cxn>
              <a:cxn ang="0">
                <a:pos x="205" y="95"/>
              </a:cxn>
              <a:cxn ang="0">
                <a:pos x="138" y="106"/>
              </a:cxn>
              <a:cxn ang="0">
                <a:pos x="77" y="117"/>
              </a:cxn>
              <a:cxn ang="0">
                <a:pos x="18" y="131"/>
              </a:cxn>
              <a:cxn ang="0">
                <a:pos x="45" y="211"/>
              </a:cxn>
              <a:cxn ang="0">
                <a:pos x="117" y="271"/>
              </a:cxn>
              <a:cxn ang="0">
                <a:pos x="177" y="369"/>
              </a:cxn>
              <a:cxn ang="0">
                <a:pos x="198" y="2111"/>
              </a:cxn>
              <a:cxn ang="0">
                <a:pos x="243" y="2190"/>
              </a:cxn>
              <a:cxn ang="0">
                <a:pos x="340" y="2256"/>
              </a:cxn>
              <a:cxn ang="0">
                <a:pos x="476" y="2306"/>
              </a:cxn>
              <a:cxn ang="0">
                <a:pos x="639" y="2340"/>
              </a:cxn>
              <a:cxn ang="0">
                <a:pos x="817" y="2355"/>
              </a:cxn>
              <a:cxn ang="0">
                <a:pos x="744" y="1952"/>
              </a:cxn>
              <a:cxn ang="0">
                <a:pos x="637" y="1958"/>
              </a:cxn>
              <a:cxn ang="0">
                <a:pos x="533" y="1972"/>
              </a:cxn>
              <a:cxn ang="0">
                <a:pos x="434" y="1992"/>
              </a:cxn>
              <a:cxn ang="0">
                <a:pos x="341" y="2018"/>
              </a:cxn>
              <a:cxn ang="0">
                <a:pos x="250" y="1977"/>
              </a:cxn>
              <a:cxn ang="0">
                <a:pos x="149" y="223"/>
              </a:cxn>
              <a:cxn ang="0">
                <a:pos x="318" y="279"/>
              </a:cxn>
              <a:cxn ang="0">
                <a:pos x="403" y="307"/>
              </a:cxn>
              <a:cxn ang="0">
                <a:pos x="503" y="329"/>
              </a:cxn>
              <a:cxn ang="0">
                <a:pos x="615" y="345"/>
              </a:cxn>
              <a:cxn ang="0">
                <a:pos x="735" y="354"/>
              </a:cxn>
              <a:cxn ang="0">
                <a:pos x="817" y="307"/>
              </a:cxn>
              <a:cxn ang="0">
                <a:pos x="716" y="303"/>
              </a:cxn>
              <a:cxn ang="0">
                <a:pos x="619" y="295"/>
              </a:cxn>
              <a:cxn ang="0">
                <a:pos x="528" y="283"/>
              </a:cxn>
              <a:cxn ang="0">
                <a:pos x="445" y="264"/>
              </a:cxn>
              <a:cxn ang="0">
                <a:pos x="373" y="240"/>
              </a:cxn>
              <a:cxn ang="0">
                <a:pos x="113" y="157"/>
              </a:cxn>
              <a:cxn ang="0">
                <a:pos x="384" y="112"/>
              </a:cxn>
              <a:cxn ang="0">
                <a:pos x="476" y="90"/>
              </a:cxn>
              <a:cxn ang="0">
                <a:pos x="564" y="74"/>
              </a:cxn>
              <a:cxn ang="0">
                <a:pos x="651" y="61"/>
              </a:cxn>
              <a:cxn ang="0">
                <a:pos x="735" y="52"/>
              </a:cxn>
              <a:cxn ang="0">
                <a:pos x="817" y="49"/>
              </a:cxn>
            </a:cxnLst>
            <a:rect l="0" t="0" r="r" b="b"/>
            <a:pathLst>
              <a:path w="817" h="2355">
                <a:moveTo>
                  <a:pt x="817" y="49"/>
                </a:moveTo>
                <a:lnTo>
                  <a:pt x="817" y="0"/>
                </a:lnTo>
                <a:lnTo>
                  <a:pt x="790" y="2"/>
                </a:lnTo>
                <a:lnTo>
                  <a:pt x="763" y="4"/>
                </a:lnTo>
                <a:lnTo>
                  <a:pt x="735" y="6"/>
                </a:lnTo>
                <a:lnTo>
                  <a:pt x="707" y="9"/>
                </a:lnTo>
                <a:lnTo>
                  <a:pt x="680" y="12"/>
                </a:lnTo>
                <a:lnTo>
                  <a:pt x="651" y="14"/>
                </a:lnTo>
                <a:lnTo>
                  <a:pt x="622" y="19"/>
                </a:lnTo>
                <a:lnTo>
                  <a:pt x="593" y="22"/>
                </a:lnTo>
                <a:lnTo>
                  <a:pt x="564" y="27"/>
                </a:lnTo>
                <a:lnTo>
                  <a:pt x="534" y="32"/>
                </a:lnTo>
                <a:lnTo>
                  <a:pt x="505" y="37"/>
                </a:lnTo>
                <a:lnTo>
                  <a:pt x="475" y="43"/>
                </a:lnTo>
                <a:lnTo>
                  <a:pt x="445" y="49"/>
                </a:lnTo>
                <a:lnTo>
                  <a:pt x="414" y="56"/>
                </a:lnTo>
                <a:lnTo>
                  <a:pt x="382" y="63"/>
                </a:lnTo>
                <a:lnTo>
                  <a:pt x="351" y="70"/>
                </a:lnTo>
                <a:lnTo>
                  <a:pt x="326" y="74"/>
                </a:lnTo>
                <a:lnTo>
                  <a:pt x="301" y="80"/>
                </a:lnTo>
                <a:lnTo>
                  <a:pt x="275" y="83"/>
                </a:lnTo>
                <a:lnTo>
                  <a:pt x="251" y="88"/>
                </a:lnTo>
                <a:lnTo>
                  <a:pt x="228" y="91"/>
                </a:lnTo>
                <a:lnTo>
                  <a:pt x="205" y="95"/>
                </a:lnTo>
                <a:lnTo>
                  <a:pt x="182" y="99"/>
                </a:lnTo>
                <a:lnTo>
                  <a:pt x="160" y="103"/>
                </a:lnTo>
                <a:lnTo>
                  <a:pt x="138" y="106"/>
                </a:lnTo>
                <a:lnTo>
                  <a:pt x="117" y="110"/>
                </a:lnTo>
                <a:lnTo>
                  <a:pt x="97" y="113"/>
                </a:lnTo>
                <a:lnTo>
                  <a:pt x="77" y="117"/>
                </a:lnTo>
                <a:lnTo>
                  <a:pt x="56" y="121"/>
                </a:lnTo>
                <a:lnTo>
                  <a:pt x="38" y="126"/>
                </a:lnTo>
                <a:lnTo>
                  <a:pt x="18" y="131"/>
                </a:lnTo>
                <a:lnTo>
                  <a:pt x="0" y="136"/>
                </a:lnTo>
                <a:lnTo>
                  <a:pt x="16" y="190"/>
                </a:lnTo>
                <a:lnTo>
                  <a:pt x="45" y="211"/>
                </a:lnTo>
                <a:lnTo>
                  <a:pt x="71" y="231"/>
                </a:lnTo>
                <a:lnTo>
                  <a:pt x="96" y="250"/>
                </a:lnTo>
                <a:lnTo>
                  <a:pt x="117" y="271"/>
                </a:lnTo>
                <a:lnTo>
                  <a:pt x="138" y="298"/>
                </a:lnTo>
                <a:lnTo>
                  <a:pt x="158" y="330"/>
                </a:lnTo>
                <a:lnTo>
                  <a:pt x="177" y="369"/>
                </a:lnTo>
                <a:lnTo>
                  <a:pt x="196" y="419"/>
                </a:lnTo>
                <a:lnTo>
                  <a:pt x="196" y="2081"/>
                </a:lnTo>
                <a:lnTo>
                  <a:pt x="198" y="2111"/>
                </a:lnTo>
                <a:lnTo>
                  <a:pt x="206" y="2138"/>
                </a:lnTo>
                <a:lnTo>
                  <a:pt x="222" y="2165"/>
                </a:lnTo>
                <a:lnTo>
                  <a:pt x="243" y="2190"/>
                </a:lnTo>
                <a:lnTo>
                  <a:pt x="271" y="2213"/>
                </a:lnTo>
                <a:lnTo>
                  <a:pt x="303" y="2235"/>
                </a:lnTo>
                <a:lnTo>
                  <a:pt x="340" y="2256"/>
                </a:lnTo>
                <a:lnTo>
                  <a:pt x="382" y="2274"/>
                </a:lnTo>
                <a:lnTo>
                  <a:pt x="427" y="2291"/>
                </a:lnTo>
                <a:lnTo>
                  <a:pt x="476" y="2306"/>
                </a:lnTo>
                <a:lnTo>
                  <a:pt x="528" y="2319"/>
                </a:lnTo>
                <a:lnTo>
                  <a:pt x="583" y="2331"/>
                </a:lnTo>
                <a:lnTo>
                  <a:pt x="639" y="2340"/>
                </a:lnTo>
                <a:lnTo>
                  <a:pt x="697" y="2347"/>
                </a:lnTo>
                <a:lnTo>
                  <a:pt x="757" y="2351"/>
                </a:lnTo>
                <a:lnTo>
                  <a:pt x="817" y="2355"/>
                </a:lnTo>
                <a:lnTo>
                  <a:pt x="817" y="1949"/>
                </a:lnTo>
                <a:lnTo>
                  <a:pt x="781" y="1949"/>
                </a:lnTo>
                <a:lnTo>
                  <a:pt x="744" y="1952"/>
                </a:lnTo>
                <a:lnTo>
                  <a:pt x="708" y="1953"/>
                </a:lnTo>
                <a:lnTo>
                  <a:pt x="673" y="1955"/>
                </a:lnTo>
                <a:lnTo>
                  <a:pt x="637" y="1958"/>
                </a:lnTo>
                <a:lnTo>
                  <a:pt x="602" y="1962"/>
                </a:lnTo>
                <a:lnTo>
                  <a:pt x="568" y="1967"/>
                </a:lnTo>
                <a:lnTo>
                  <a:pt x="533" y="1972"/>
                </a:lnTo>
                <a:lnTo>
                  <a:pt x="500" y="1978"/>
                </a:lnTo>
                <a:lnTo>
                  <a:pt x="467" y="1985"/>
                </a:lnTo>
                <a:lnTo>
                  <a:pt x="434" y="1992"/>
                </a:lnTo>
                <a:lnTo>
                  <a:pt x="402" y="2000"/>
                </a:lnTo>
                <a:lnTo>
                  <a:pt x="371" y="2009"/>
                </a:lnTo>
                <a:lnTo>
                  <a:pt x="341" y="2018"/>
                </a:lnTo>
                <a:lnTo>
                  <a:pt x="311" y="2029"/>
                </a:lnTo>
                <a:lnTo>
                  <a:pt x="282" y="2039"/>
                </a:lnTo>
                <a:lnTo>
                  <a:pt x="250" y="1977"/>
                </a:lnTo>
                <a:lnTo>
                  <a:pt x="250" y="391"/>
                </a:lnTo>
                <a:lnTo>
                  <a:pt x="199" y="298"/>
                </a:lnTo>
                <a:lnTo>
                  <a:pt x="149" y="223"/>
                </a:lnTo>
                <a:lnTo>
                  <a:pt x="271" y="256"/>
                </a:lnTo>
                <a:lnTo>
                  <a:pt x="293" y="268"/>
                </a:lnTo>
                <a:lnTo>
                  <a:pt x="318" y="279"/>
                </a:lnTo>
                <a:lnTo>
                  <a:pt x="344" y="288"/>
                </a:lnTo>
                <a:lnTo>
                  <a:pt x="373" y="299"/>
                </a:lnTo>
                <a:lnTo>
                  <a:pt x="403" y="307"/>
                </a:lnTo>
                <a:lnTo>
                  <a:pt x="435" y="315"/>
                </a:lnTo>
                <a:lnTo>
                  <a:pt x="469" y="322"/>
                </a:lnTo>
                <a:lnTo>
                  <a:pt x="503" y="329"/>
                </a:lnTo>
                <a:lnTo>
                  <a:pt x="540" y="334"/>
                </a:lnTo>
                <a:lnTo>
                  <a:pt x="577" y="340"/>
                </a:lnTo>
                <a:lnTo>
                  <a:pt x="615" y="345"/>
                </a:lnTo>
                <a:lnTo>
                  <a:pt x="654" y="348"/>
                </a:lnTo>
                <a:lnTo>
                  <a:pt x="695" y="352"/>
                </a:lnTo>
                <a:lnTo>
                  <a:pt x="735" y="354"/>
                </a:lnTo>
                <a:lnTo>
                  <a:pt x="775" y="356"/>
                </a:lnTo>
                <a:lnTo>
                  <a:pt x="817" y="357"/>
                </a:lnTo>
                <a:lnTo>
                  <a:pt x="817" y="307"/>
                </a:lnTo>
                <a:lnTo>
                  <a:pt x="783" y="306"/>
                </a:lnTo>
                <a:lnTo>
                  <a:pt x="750" y="305"/>
                </a:lnTo>
                <a:lnTo>
                  <a:pt x="716" y="303"/>
                </a:lnTo>
                <a:lnTo>
                  <a:pt x="683" y="301"/>
                </a:lnTo>
                <a:lnTo>
                  <a:pt x="651" y="299"/>
                </a:lnTo>
                <a:lnTo>
                  <a:pt x="619" y="295"/>
                </a:lnTo>
                <a:lnTo>
                  <a:pt x="587" y="292"/>
                </a:lnTo>
                <a:lnTo>
                  <a:pt x="558" y="287"/>
                </a:lnTo>
                <a:lnTo>
                  <a:pt x="528" y="283"/>
                </a:lnTo>
                <a:lnTo>
                  <a:pt x="499" y="278"/>
                </a:lnTo>
                <a:lnTo>
                  <a:pt x="471" y="271"/>
                </a:lnTo>
                <a:lnTo>
                  <a:pt x="445" y="264"/>
                </a:lnTo>
                <a:lnTo>
                  <a:pt x="419" y="257"/>
                </a:lnTo>
                <a:lnTo>
                  <a:pt x="395" y="249"/>
                </a:lnTo>
                <a:lnTo>
                  <a:pt x="373" y="240"/>
                </a:lnTo>
                <a:lnTo>
                  <a:pt x="352" y="231"/>
                </a:lnTo>
                <a:lnTo>
                  <a:pt x="227" y="193"/>
                </a:lnTo>
                <a:lnTo>
                  <a:pt x="113" y="157"/>
                </a:lnTo>
                <a:lnTo>
                  <a:pt x="253" y="135"/>
                </a:lnTo>
                <a:lnTo>
                  <a:pt x="352" y="120"/>
                </a:lnTo>
                <a:lnTo>
                  <a:pt x="384" y="112"/>
                </a:lnTo>
                <a:lnTo>
                  <a:pt x="415" y="104"/>
                </a:lnTo>
                <a:lnTo>
                  <a:pt x="446" y="97"/>
                </a:lnTo>
                <a:lnTo>
                  <a:pt x="476" y="90"/>
                </a:lnTo>
                <a:lnTo>
                  <a:pt x="506" y="85"/>
                </a:lnTo>
                <a:lnTo>
                  <a:pt x="536" y="79"/>
                </a:lnTo>
                <a:lnTo>
                  <a:pt x="564" y="74"/>
                </a:lnTo>
                <a:lnTo>
                  <a:pt x="594" y="68"/>
                </a:lnTo>
                <a:lnTo>
                  <a:pt x="623" y="65"/>
                </a:lnTo>
                <a:lnTo>
                  <a:pt x="651" y="61"/>
                </a:lnTo>
                <a:lnTo>
                  <a:pt x="680" y="58"/>
                </a:lnTo>
                <a:lnTo>
                  <a:pt x="707" y="55"/>
                </a:lnTo>
                <a:lnTo>
                  <a:pt x="735" y="52"/>
                </a:lnTo>
                <a:lnTo>
                  <a:pt x="763" y="51"/>
                </a:lnTo>
                <a:lnTo>
                  <a:pt x="790" y="50"/>
                </a:lnTo>
                <a:lnTo>
                  <a:pt x="817" y="49"/>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3935765" y="2496267"/>
            <a:ext cx="576263" cy="1870075"/>
          </a:xfrm>
          <a:custGeom>
            <a:avLst/>
            <a:gdLst/>
            <a:ahLst/>
            <a:cxnLst>
              <a:cxn ang="0">
                <a:pos x="0" y="2356"/>
              </a:cxn>
              <a:cxn ang="0">
                <a:pos x="29" y="2357"/>
              </a:cxn>
              <a:cxn ang="0">
                <a:pos x="57" y="2357"/>
              </a:cxn>
              <a:cxn ang="0">
                <a:pos x="87" y="2357"/>
              </a:cxn>
              <a:cxn ang="0">
                <a:pos x="117" y="2356"/>
              </a:cxn>
              <a:cxn ang="0">
                <a:pos x="222" y="2349"/>
              </a:cxn>
              <a:cxn ang="0">
                <a:pos x="323" y="2334"/>
              </a:cxn>
              <a:cxn ang="0">
                <a:pos x="420" y="2312"/>
              </a:cxn>
              <a:cxn ang="0">
                <a:pos x="509" y="2283"/>
              </a:cxn>
              <a:cxn ang="0">
                <a:pos x="586" y="2245"/>
              </a:cxn>
              <a:cxn ang="0">
                <a:pos x="649" y="2200"/>
              </a:cxn>
              <a:cxn ang="0">
                <a:pos x="695" y="2146"/>
              </a:cxn>
              <a:cxn ang="0">
                <a:pos x="723" y="2084"/>
              </a:cxn>
              <a:cxn ang="0">
                <a:pos x="685" y="120"/>
              </a:cxn>
              <a:cxn ang="0">
                <a:pos x="603" y="89"/>
              </a:cxn>
              <a:cxn ang="0">
                <a:pos x="518" y="61"/>
              </a:cxn>
              <a:cxn ang="0">
                <a:pos x="431" y="39"/>
              </a:cxn>
              <a:cxn ang="0">
                <a:pos x="341" y="21"/>
              </a:cxn>
              <a:cxn ang="0">
                <a:pos x="247" y="10"/>
              </a:cxn>
              <a:cxn ang="0">
                <a:pos x="151" y="1"/>
              </a:cxn>
              <a:cxn ang="0">
                <a:pos x="52" y="0"/>
              </a:cxn>
              <a:cxn ang="0">
                <a:pos x="0" y="50"/>
              </a:cxn>
              <a:cxn ang="0">
                <a:pos x="93" y="50"/>
              </a:cxn>
              <a:cxn ang="0">
                <a:pos x="183" y="54"/>
              </a:cxn>
              <a:cxn ang="0">
                <a:pos x="269" y="64"/>
              </a:cxn>
              <a:cxn ang="0">
                <a:pos x="353" y="77"/>
              </a:cxn>
              <a:cxn ang="0">
                <a:pos x="435" y="95"/>
              </a:cxn>
              <a:cxn ang="0">
                <a:pos x="515" y="118"/>
              </a:cxn>
              <a:cxn ang="0">
                <a:pos x="592" y="144"/>
              </a:cxn>
              <a:cxn ang="0">
                <a:pos x="668" y="174"/>
              </a:cxn>
              <a:cxn ang="0">
                <a:pos x="663" y="201"/>
              </a:cxn>
              <a:cxn ang="0">
                <a:pos x="647" y="219"/>
              </a:cxn>
              <a:cxn ang="0">
                <a:pos x="619" y="233"/>
              </a:cxn>
              <a:cxn ang="0">
                <a:pos x="580" y="247"/>
              </a:cxn>
              <a:cxn ang="0">
                <a:pos x="547" y="258"/>
              </a:cxn>
              <a:cxn ang="0">
                <a:pos x="498" y="270"/>
              </a:cxn>
              <a:cxn ang="0">
                <a:pos x="436" y="280"/>
              </a:cxn>
              <a:cxn ang="0">
                <a:pos x="363" y="291"/>
              </a:cxn>
              <a:cxn ang="0">
                <a:pos x="280" y="299"/>
              </a:cxn>
              <a:cxn ang="0">
                <a:pos x="190" y="304"/>
              </a:cxn>
              <a:cxn ang="0">
                <a:pos x="95" y="308"/>
              </a:cxn>
              <a:cxn ang="0">
                <a:pos x="0" y="308"/>
              </a:cxn>
              <a:cxn ang="0">
                <a:pos x="50" y="360"/>
              </a:cxn>
              <a:cxn ang="0">
                <a:pos x="153" y="357"/>
              </a:cxn>
              <a:cxn ang="0">
                <a:pos x="252" y="353"/>
              </a:cxn>
              <a:cxn ang="0">
                <a:pos x="348" y="344"/>
              </a:cxn>
              <a:cxn ang="0">
                <a:pos x="436" y="332"/>
              </a:cxn>
              <a:cxn ang="0">
                <a:pos x="517" y="317"/>
              </a:cxn>
              <a:cxn ang="0">
                <a:pos x="587" y="300"/>
              </a:cxn>
              <a:cxn ang="0">
                <a:pos x="645" y="279"/>
              </a:cxn>
              <a:cxn ang="0">
                <a:pos x="668" y="1978"/>
              </a:cxn>
              <a:cxn ang="0">
                <a:pos x="604" y="2049"/>
              </a:cxn>
              <a:cxn ang="0">
                <a:pos x="533" y="2025"/>
              </a:cxn>
              <a:cxn ang="0">
                <a:pos x="458" y="2004"/>
              </a:cxn>
              <a:cxn ang="0">
                <a:pos x="379" y="1986"/>
              </a:cxn>
              <a:cxn ang="0">
                <a:pos x="298" y="1972"/>
              </a:cxn>
              <a:cxn ang="0">
                <a:pos x="214" y="1962"/>
              </a:cxn>
              <a:cxn ang="0">
                <a:pos x="129" y="1955"/>
              </a:cxn>
              <a:cxn ang="0">
                <a:pos x="42" y="1950"/>
              </a:cxn>
            </a:cxnLst>
            <a:rect l="0" t="0" r="r" b="b"/>
            <a:pathLst>
              <a:path w="725" h="2357">
                <a:moveTo>
                  <a:pt x="0" y="1950"/>
                </a:moveTo>
                <a:lnTo>
                  <a:pt x="0" y="2356"/>
                </a:lnTo>
                <a:lnTo>
                  <a:pt x="14" y="2356"/>
                </a:lnTo>
                <a:lnTo>
                  <a:pt x="29" y="2357"/>
                </a:lnTo>
                <a:lnTo>
                  <a:pt x="43" y="2357"/>
                </a:lnTo>
                <a:lnTo>
                  <a:pt x="57" y="2357"/>
                </a:lnTo>
                <a:lnTo>
                  <a:pt x="72" y="2357"/>
                </a:lnTo>
                <a:lnTo>
                  <a:pt x="87" y="2357"/>
                </a:lnTo>
                <a:lnTo>
                  <a:pt x="102" y="2356"/>
                </a:lnTo>
                <a:lnTo>
                  <a:pt x="117" y="2356"/>
                </a:lnTo>
                <a:lnTo>
                  <a:pt x="170" y="2353"/>
                </a:lnTo>
                <a:lnTo>
                  <a:pt x="222" y="2349"/>
                </a:lnTo>
                <a:lnTo>
                  <a:pt x="273" y="2342"/>
                </a:lnTo>
                <a:lnTo>
                  <a:pt x="323" y="2334"/>
                </a:lnTo>
                <a:lnTo>
                  <a:pt x="373" y="2323"/>
                </a:lnTo>
                <a:lnTo>
                  <a:pt x="420" y="2312"/>
                </a:lnTo>
                <a:lnTo>
                  <a:pt x="465" y="2298"/>
                </a:lnTo>
                <a:lnTo>
                  <a:pt x="509" y="2283"/>
                </a:lnTo>
                <a:lnTo>
                  <a:pt x="548" y="2265"/>
                </a:lnTo>
                <a:lnTo>
                  <a:pt x="586" y="2245"/>
                </a:lnTo>
                <a:lnTo>
                  <a:pt x="619" y="2224"/>
                </a:lnTo>
                <a:lnTo>
                  <a:pt x="649" y="2200"/>
                </a:lnTo>
                <a:lnTo>
                  <a:pt x="675" y="2175"/>
                </a:lnTo>
                <a:lnTo>
                  <a:pt x="695" y="2146"/>
                </a:lnTo>
                <a:lnTo>
                  <a:pt x="712" y="2116"/>
                </a:lnTo>
                <a:lnTo>
                  <a:pt x="723" y="2084"/>
                </a:lnTo>
                <a:lnTo>
                  <a:pt x="725" y="137"/>
                </a:lnTo>
                <a:lnTo>
                  <a:pt x="685" y="120"/>
                </a:lnTo>
                <a:lnTo>
                  <a:pt x="645" y="104"/>
                </a:lnTo>
                <a:lnTo>
                  <a:pt x="603" y="89"/>
                </a:lnTo>
                <a:lnTo>
                  <a:pt x="561" y="74"/>
                </a:lnTo>
                <a:lnTo>
                  <a:pt x="518" y="61"/>
                </a:lnTo>
                <a:lnTo>
                  <a:pt x="475" y="50"/>
                </a:lnTo>
                <a:lnTo>
                  <a:pt x="431" y="39"/>
                </a:lnTo>
                <a:lnTo>
                  <a:pt x="387" y="29"/>
                </a:lnTo>
                <a:lnTo>
                  <a:pt x="341" y="21"/>
                </a:lnTo>
                <a:lnTo>
                  <a:pt x="295" y="14"/>
                </a:lnTo>
                <a:lnTo>
                  <a:pt x="247" y="10"/>
                </a:lnTo>
                <a:lnTo>
                  <a:pt x="200" y="5"/>
                </a:lnTo>
                <a:lnTo>
                  <a:pt x="151" y="1"/>
                </a:lnTo>
                <a:lnTo>
                  <a:pt x="101" y="0"/>
                </a:lnTo>
                <a:lnTo>
                  <a:pt x="52" y="0"/>
                </a:lnTo>
                <a:lnTo>
                  <a:pt x="0" y="1"/>
                </a:lnTo>
                <a:lnTo>
                  <a:pt x="0" y="50"/>
                </a:lnTo>
                <a:lnTo>
                  <a:pt x="47" y="49"/>
                </a:lnTo>
                <a:lnTo>
                  <a:pt x="93" y="50"/>
                </a:lnTo>
                <a:lnTo>
                  <a:pt x="138" y="51"/>
                </a:lnTo>
                <a:lnTo>
                  <a:pt x="183" y="54"/>
                </a:lnTo>
                <a:lnTo>
                  <a:pt x="227" y="58"/>
                </a:lnTo>
                <a:lnTo>
                  <a:pt x="269" y="64"/>
                </a:lnTo>
                <a:lnTo>
                  <a:pt x="312" y="69"/>
                </a:lnTo>
                <a:lnTo>
                  <a:pt x="353" y="77"/>
                </a:lnTo>
                <a:lnTo>
                  <a:pt x="395" y="86"/>
                </a:lnTo>
                <a:lnTo>
                  <a:pt x="435" y="95"/>
                </a:lnTo>
                <a:lnTo>
                  <a:pt x="474" y="106"/>
                </a:lnTo>
                <a:lnTo>
                  <a:pt x="515" y="118"/>
                </a:lnTo>
                <a:lnTo>
                  <a:pt x="554" y="130"/>
                </a:lnTo>
                <a:lnTo>
                  <a:pt x="592" y="144"/>
                </a:lnTo>
                <a:lnTo>
                  <a:pt x="630" y="159"/>
                </a:lnTo>
                <a:lnTo>
                  <a:pt x="668" y="174"/>
                </a:lnTo>
                <a:lnTo>
                  <a:pt x="667" y="189"/>
                </a:lnTo>
                <a:lnTo>
                  <a:pt x="663" y="201"/>
                </a:lnTo>
                <a:lnTo>
                  <a:pt x="656" y="210"/>
                </a:lnTo>
                <a:lnTo>
                  <a:pt x="647" y="219"/>
                </a:lnTo>
                <a:lnTo>
                  <a:pt x="634" y="226"/>
                </a:lnTo>
                <a:lnTo>
                  <a:pt x="619" y="233"/>
                </a:lnTo>
                <a:lnTo>
                  <a:pt x="601" y="240"/>
                </a:lnTo>
                <a:lnTo>
                  <a:pt x="580" y="247"/>
                </a:lnTo>
                <a:lnTo>
                  <a:pt x="566" y="253"/>
                </a:lnTo>
                <a:lnTo>
                  <a:pt x="547" y="258"/>
                </a:lnTo>
                <a:lnTo>
                  <a:pt x="525" y="264"/>
                </a:lnTo>
                <a:lnTo>
                  <a:pt x="498" y="270"/>
                </a:lnTo>
                <a:lnTo>
                  <a:pt x="469" y="276"/>
                </a:lnTo>
                <a:lnTo>
                  <a:pt x="436" y="280"/>
                </a:lnTo>
                <a:lnTo>
                  <a:pt x="401" y="286"/>
                </a:lnTo>
                <a:lnTo>
                  <a:pt x="363" y="291"/>
                </a:lnTo>
                <a:lnTo>
                  <a:pt x="322" y="294"/>
                </a:lnTo>
                <a:lnTo>
                  <a:pt x="280" y="299"/>
                </a:lnTo>
                <a:lnTo>
                  <a:pt x="235" y="301"/>
                </a:lnTo>
                <a:lnTo>
                  <a:pt x="190" y="304"/>
                </a:lnTo>
                <a:lnTo>
                  <a:pt x="144" y="307"/>
                </a:lnTo>
                <a:lnTo>
                  <a:pt x="95" y="308"/>
                </a:lnTo>
                <a:lnTo>
                  <a:pt x="48" y="308"/>
                </a:lnTo>
                <a:lnTo>
                  <a:pt x="0" y="308"/>
                </a:lnTo>
                <a:lnTo>
                  <a:pt x="0" y="358"/>
                </a:lnTo>
                <a:lnTo>
                  <a:pt x="50" y="360"/>
                </a:lnTo>
                <a:lnTo>
                  <a:pt x="102" y="358"/>
                </a:lnTo>
                <a:lnTo>
                  <a:pt x="153" y="357"/>
                </a:lnTo>
                <a:lnTo>
                  <a:pt x="202" y="355"/>
                </a:lnTo>
                <a:lnTo>
                  <a:pt x="252" y="353"/>
                </a:lnTo>
                <a:lnTo>
                  <a:pt x="300" y="348"/>
                </a:lnTo>
                <a:lnTo>
                  <a:pt x="348" y="344"/>
                </a:lnTo>
                <a:lnTo>
                  <a:pt x="393" y="339"/>
                </a:lnTo>
                <a:lnTo>
                  <a:pt x="436" y="332"/>
                </a:lnTo>
                <a:lnTo>
                  <a:pt x="478" y="325"/>
                </a:lnTo>
                <a:lnTo>
                  <a:pt x="517" y="317"/>
                </a:lnTo>
                <a:lnTo>
                  <a:pt x="553" y="309"/>
                </a:lnTo>
                <a:lnTo>
                  <a:pt x="587" y="300"/>
                </a:lnTo>
                <a:lnTo>
                  <a:pt x="617" y="289"/>
                </a:lnTo>
                <a:lnTo>
                  <a:pt x="645" y="279"/>
                </a:lnTo>
                <a:lnTo>
                  <a:pt x="668" y="268"/>
                </a:lnTo>
                <a:lnTo>
                  <a:pt x="668" y="1978"/>
                </a:lnTo>
                <a:lnTo>
                  <a:pt x="638" y="2062"/>
                </a:lnTo>
                <a:lnTo>
                  <a:pt x="604" y="2049"/>
                </a:lnTo>
                <a:lnTo>
                  <a:pt x="569" y="2037"/>
                </a:lnTo>
                <a:lnTo>
                  <a:pt x="533" y="2025"/>
                </a:lnTo>
                <a:lnTo>
                  <a:pt x="496" y="2014"/>
                </a:lnTo>
                <a:lnTo>
                  <a:pt x="458" y="2004"/>
                </a:lnTo>
                <a:lnTo>
                  <a:pt x="419" y="1995"/>
                </a:lnTo>
                <a:lnTo>
                  <a:pt x="379" y="1986"/>
                </a:lnTo>
                <a:lnTo>
                  <a:pt x="338" y="1979"/>
                </a:lnTo>
                <a:lnTo>
                  <a:pt x="298" y="1972"/>
                </a:lnTo>
                <a:lnTo>
                  <a:pt x="255" y="1966"/>
                </a:lnTo>
                <a:lnTo>
                  <a:pt x="214" y="1962"/>
                </a:lnTo>
                <a:lnTo>
                  <a:pt x="171" y="1957"/>
                </a:lnTo>
                <a:lnTo>
                  <a:pt x="129" y="1955"/>
                </a:lnTo>
                <a:lnTo>
                  <a:pt x="86" y="1953"/>
                </a:lnTo>
                <a:lnTo>
                  <a:pt x="42" y="1950"/>
                </a:lnTo>
                <a:lnTo>
                  <a:pt x="0" y="195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3569053" y="4082180"/>
            <a:ext cx="823913" cy="223838"/>
          </a:xfrm>
          <a:custGeom>
            <a:avLst/>
            <a:gdLst/>
            <a:ahLst/>
            <a:cxnLst>
              <a:cxn ang="0">
                <a:pos x="571" y="1"/>
              </a:cxn>
              <a:cxn ang="0">
                <a:pos x="673" y="7"/>
              </a:cxn>
              <a:cxn ang="0">
                <a:pos x="765" y="17"/>
              </a:cxn>
              <a:cxn ang="0">
                <a:pos x="848" y="32"/>
              </a:cxn>
              <a:cxn ang="0">
                <a:pos x="919" y="51"/>
              </a:cxn>
              <a:cxn ang="0">
                <a:pos x="974" y="73"/>
              </a:cxn>
              <a:cxn ang="0">
                <a:pos x="1015" y="99"/>
              </a:cxn>
              <a:cxn ang="0">
                <a:pos x="1035" y="126"/>
              </a:cxn>
              <a:cxn ang="0">
                <a:pos x="1035" y="155"/>
              </a:cxn>
              <a:cxn ang="0">
                <a:pos x="1015" y="183"/>
              </a:cxn>
              <a:cxn ang="0">
                <a:pos x="974" y="208"/>
              </a:cxn>
              <a:cxn ang="0">
                <a:pos x="919" y="230"/>
              </a:cxn>
              <a:cxn ang="0">
                <a:pos x="848" y="250"/>
              </a:cxn>
              <a:cxn ang="0">
                <a:pos x="765" y="265"/>
              </a:cxn>
              <a:cxn ang="0">
                <a:pos x="673" y="275"/>
              </a:cxn>
              <a:cxn ang="0">
                <a:pos x="571" y="281"/>
              </a:cxn>
              <a:cxn ang="0">
                <a:pos x="465" y="281"/>
              </a:cxn>
              <a:cxn ang="0">
                <a:pos x="364" y="275"/>
              </a:cxn>
              <a:cxn ang="0">
                <a:pos x="272" y="265"/>
              </a:cxn>
              <a:cxn ang="0">
                <a:pos x="189" y="250"/>
              </a:cxn>
              <a:cxn ang="0">
                <a:pos x="118" y="230"/>
              </a:cxn>
              <a:cxn ang="0">
                <a:pos x="62" y="208"/>
              </a:cxn>
              <a:cxn ang="0">
                <a:pos x="23" y="183"/>
              </a:cxn>
              <a:cxn ang="0">
                <a:pos x="2" y="155"/>
              </a:cxn>
              <a:cxn ang="0">
                <a:pos x="2" y="126"/>
              </a:cxn>
              <a:cxn ang="0">
                <a:pos x="23" y="99"/>
              </a:cxn>
              <a:cxn ang="0">
                <a:pos x="62" y="73"/>
              </a:cxn>
              <a:cxn ang="0">
                <a:pos x="118" y="51"/>
              </a:cxn>
              <a:cxn ang="0">
                <a:pos x="189" y="32"/>
              </a:cxn>
              <a:cxn ang="0">
                <a:pos x="272" y="17"/>
              </a:cxn>
              <a:cxn ang="0">
                <a:pos x="364" y="7"/>
              </a:cxn>
              <a:cxn ang="0">
                <a:pos x="465" y="1"/>
              </a:cxn>
            </a:cxnLst>
            <a:rect l="0" t="0" r="r" b="b"/>
            <a:pathLst>
              <a:path w="1038" h="282">
                <a:moveTo>
                  <a:pt x="518" y="0"/>
                </a:moveTo>
                <a:lnTo>
                  <a:pt x="571" y="1"/>
                </a:lnTo>
                <a:lnTo>
                  <a:pt x="623" y="2"/>
                </a:lnTo>
                <a:lnTo>
                  <a:pt x="673" y="7"/>
                </a:lnTo>
                <a:lnTo>
                  <a:pt x="720" y="11"/>
                </a:lnTo>
                <a:lnTo>
                  <a:pt x="765" y="17"/>
                </a:lnTo>
                <a:lnTo>
                  <a:pt x="808" y="24"/>
                </a:lnTo>
                <a:lnTo>
                  <a:pt x="848" y="32"/>
                </a:lnTo>
                <a:lnTo>
                  <a:pt x="886" y="41"/>
                </a:lnTo>
                <a:lnTo>
                  <a:pt x="919" y="51"/>
                </a:lnTo>
                <a:lnTo>
                  <a:pt x="949" y="62"/>
                </a:lnTo>
                <a:lnTo>
                  <a:pt x="974" y="73"/>
                </a:lnTo>
                <a:lnTo>
                  <a:pt x="996" y="86"/>
                </a:lnTo>
                <a:lnTo>
                  <a:pt x="1015" y="99"/>
                </a:lnTo>
                <a:lnTo>
                  <a:pt x="1027" y="113"/>
                </a:lnTo>
                <a:lnTo>
                  <a:pt x="1035" y="126"/>
                </a:lnTo>
                <a:lnTo>
                  <a:pt x="1038" y="140"/>
                </a:lnTo>
                <a:lnTo>
                  <a:pt x="1035" y="155"/>
                </a:lnTo>
                <a:lnTo>
                  <a:pt x="1027" y="169"/>
                </a:lnTo>
                <a:lnTo>
                  <a:pt x="1015" y="183"/>
                </a:lnTo>
                <a:lnTo>
                  <a:pt x="996" y="195"/>
                </a:lnTo>
                <a:lnTo>
                  <a:pt x="974" y="208"/>
                </a:lnTo>
                <a:lnTo>
                  <a:pt x="949" y="220"/>
                </a:lnTo>
                <a:lnTo>
                  <a:pt x="919" y="230"/>
                </a:lnTo>
                <a:lnTo>
                  <a:pt x="886" y="240"/>
                </a:lnTo>
                <a:lnTo>
                  <a:pt x="848" y="250"/>
                </a:lnTo>
                <a:lnTo>
                  <a:pt x="808" y="258"/>
                </a:lnTo>
                <a:lnTo>
                  <a:pt x="765" y="265"/>
                </a:lnTo>
                <a:lnTo>
                  <a:pt x="720" y="270"/>
                </a:lnTo>
                <a:lnTo>
                  <a:pt x="673" y="275"/>
                </a:lnTo>
                <a:lnTo>
                  <a:pt x="623" y="280"/>
                </a:lnTo>
                <a:lnTo>
                  <a:pt x="571" y="281"/>
                </a:lnTo>
                <a:lnTo>
                  <a:pt x="518" y="282"/>
                </a:lnTo>
                <a:lnTo>
                  <a:pt x="465" y="281"/>
                </a:lnTo>
                <a:lnTo>
                  <a:pt x="413" y="280"/>
                </a:lnTo>
                <a:lnTo>
                  <a:pt x="364" y="275"/>
                </a:lnTo>
                <a:lnTo>
                  <a:pt x="317" y="270"/>
                </a:lnTo>
                <a:lnTo>
                  <a:pt x="272" y="265"/>
                </a:lnTo>
                <a:lnTo>
                  <a:pt x="229" y="258"/>
                </a:lnTo>
                <a:lnTo>
                  <a:pt x="189" y="250"/>
                </a:lnTo>
                <a:lnTo>
                  <a:pt x="152" y="240"/>
                </a:lnTo>
                <a:lnTo>
                  <a:pt x="118" y="230"/>
                </a:lnTo>
                <a:lnTo>
                  <a:pt x="88" y="220"/>
                </a:lnTo>
                <a:lnTo>
                  <a:pt x="62" y="208"/>
                </a:lnTo>
                <a:lnTo>
                  <a:pt x="40" y="195"/>
                </a:lnTo>
                <a:lnTo>
                  <a:pt x="23" y="183"/>
                </a:lnTo>
                <a:lnTo>
                  <a:pt x="10" y="169"/>
                </a:lnTo>
                <a:lnTo>
                  <a:pt x="2" y="155"/>
                </a:lnTo>
                <a:lnTo>
                  <a:pt x="0" y="140"/>
                </a:lnTo>
                <a:lnTo>
                  <a:pt x="2" y="126"/>
                </a:lnTo>
                <a:lnTo>
                  <a:pt x="10" y="113"/>
                </a:lnTo>
                <a:lnTo>
                  <a:pt x="23" y="99"/>
                </a:lnTo>
                <a:lnTo>
                  <a:pt x="40" y="86"/>
                </a:lnTo>
                <a:lnTo>
                  <a:pt x="62" y="73"/>
                </a:lnTo>
                <a:lnTo>
                  <a:pt x="88" y="62"/>
                </a:lnTo>
                <a:lnTo>
                  <a:pt x="118" y="51"/>
                </a:lnTo>
                <a:lnTo>
                  <a:pt x="152" y="41"/>
                </a:lnTo>
                <a:lnTo>
                  <a:pt x="189" y="32"/>
                </a:lnTo>
                <a:lnTo>
                  <a:pt x="229" y="24"/>
                </a:lnTo>
                <a:lnTo>
                  <a:pt x="272" y="17"/>
                </a:lnTo>
                <a:lnTo>
                  <a:pt x="317" y="11"/>
                </a:lnTo>
                <a:lnTo>
                  <a:pt x="364" y="7"/>
                </a:lnTo>
                <a:lnTo>
                  <a:pt x="413" y="2"/>
                </a:lnTo>
                <a:lnTo>
                  <a:pt x="465" y="1"/>
                </a:lnTo>
                <a:lnTo>
                  <a:pt x="518" y="0"/>
                </a:lnTo>
                <a:close/>
              </a:path>
            </a:pathLst>
          </a:custGeom>
          <a:solidFill>
            <a:schemeClr val="bg1"/>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Round Same Side Corner Rectangle 74">
            <a:extLst>
              <a:ext uri="{FF2B5EF4-FFF2-40B4-BE49-F238E27FC236}">
                <a16:creationId xmlns:a16="http://schemas.microsoft.com/office/drawing/2014/main" id="{00000000-0008-0000-0000-00004B000000}"/>
              </a:ext>
            </a:extLst>
          </xdr:cNvPr>
          <xdr:cNvSpPr/>
        </xdr:nvSpPr>
        <xdr:spPr>
          <a:xfrm rot="10800000">
            <a:off x="3493609" y="3806857"/>
            <a:ext cx="969264" cy="457200"/>
          </a:xfrm>
          <a:prstGeom prst="round2SameRect">
            <a:avLst>
              <a:gd name="adj1" fmla="val 46232"/>
              <a:gd name="adj2" fmla="val 0"/>
            </a:avLst>
          </a:prstGeom>
          <a:solidFill>
            <a:schemeClr val="bg1">
              <a:alpha val="92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3891315" y="3610692"/>
            <a:ext cx="92075" cy="36513"/>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3891315" y="3691655"/>
            <a:ext cx="92075" cy="36513"/>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3"/>
              </a:cxn>
              <a:cxn ang="0">
                <a:pos x="72" y="45"/>
              </a:cxn>
              <a:cxn ang="0">
                <a:pos x="58" y="45"/>
              </a:cxn>
              <a:cxn ang="0">
                <a:pos x="44" y="44"/>
              </a:cxn>
              <a:cxn ang="0">
                <a:pos x="31" y="43"/>
              </a:cxn>
              <a:cxn ang="0">
                <a:pos x="16" y="40"/>
              </a:cxn>
              <a:cxn ang="0">
                <a:pos x="0" y="37"/>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3"/>
                </a:lnTo>
                <a:lnTo>
                  <a:pt x="72" y="45"/>
                </a:lnTo>
                <a:lnTo>
                  <a:pt x="58" y="45"/>
                </a:lnTo>
                <a:lnTo>
                  <a:pt x="44" y="44"/>
                </a:lnTo>
                <a:lnTo>
                  <a:pt x="31" y="43"/>
                </a:lnTo>
                <a:lnTo>
                  <a:pt x="16" y="40"/>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3891315" y="3761505"/>
            <a:ext cx="92075" cy="36513"/>
          </a:xfrm>
          <a:custGeom>
            <a:avLst/>
            <a:gdLst/>
            <a:ahLst/>
            <a:cxnLst>
              <a:cxn ang="0">
                <a:pos x="0" y="1"/>
              </a:cxn>
              <a:cxn ang="0">
                <a:pos x="15" y="2"/>
              </a:cxn>
              <a:cxn ang="0">
                <a:pos x="30" y="3"/>
              </a:cxn>
              <a:cxn ang="0">
                <a:pos x="45" y="4"/>
              </a:cxn>
              <a:cxn ang="0">
                <a:pos x="59" y="4"/>
              </a:cxn>
              <a:cxn ang="0">
                <a:pos x="73" y="4"/>
              </a:cxn>
              <a:cxn ang="0">
                <a:pos x="88" y="3"/>
              </a:cxn>
              <a:cxn ang="0">
                <a:pos x="101" y="2"/>
              </a:cxn>
              <a:cxn ang="0">
                <a:pos x="116" y="0"/>
              </a:cxn>
              <a:cxn ang="0">
                <a:pos x="115" y="36"/>
              </a:cxn>
              <a:cxn ang="0">
                <a:pos x="99" y="40"/>
              </a:cxn>
              <a:cxn ang="0">
                <a:pos x="84" y="42"/>
              </a:cxn>
              <a:cxn ang="0">
                <a:pos x="72" y="44"/>
              </a:cxn>
              <a:cxn ang="0">
                <a:pos x="58" y="44"/>
              </a:cxn>
              <a:cxn ang="0">
                <a:pos x="44" y="43"/>
              </a:cxn>
              <a:cxn ang="0">
                <a:pos x="31" y="42"/>
              </a:cxn>
              <a:cxn ang="0">
                <a:pos x="16" y="40"/>
              </a:cxn>
              <a:cxn ang="0">
                <a:pos x="0" y="38"/>
              </a:cxn>
              <a:cxn ang="0">
                <a:pos x="0" y="1"/>
              </a:cxn>
            </a:cxnLst>
            <a:rect l="0" t="0" r="r" b="b"/>
            <a:pathLst>
              <a:path w="116" h="44">
                <a:moveTo>
                  <a:pt x="0" y="1"/>
                </a:moveTo>
                <a:lnTo>
                  <a:pt x="15" y="2"/>
                </a:lnTo>
                <a:lnTo>
                  <a:pt x="30" y="3"/>
                </a:lnTo>
                <a:lnTo>
                  <a:pt x="45" y="4"/>
                </a:lnTo>
                <a:lnTo>
                  <a:pt x="59" y="4"/>
                </a:lnTo>
                <a:lnTo>
                  <a:pt x="73" y="4"/>
                </a:lnTo>
                <a:lnTo>
                  <a:pt x="88" y="3"/>
                </a:lnTo>
                <a:lnTo>
                  <a:pt x="101" y="2"/>
                </a:lnTo>
                <a:lnTo>
                  <a:pt x="116" y="0"/>
                </a:lnTo>
                <a:lnTo>
                  <a:pt x="115" y="36"/>
                </a:lnTo>
                <a:lnTo>
                  <a:pt x="99" y="40"/>
                </a:lnTo>
                <a:lnTo>
                  <a:pt x="84" y="42"/>
                </a:lnTo>
                <a:lnTo>
                  <a:pt x="72" y="44"/>
                </a:lnTo>
                <a:lnTo>
                  <a:pt x="58" y="44"/>
                </a:lnTo>
                <a:lnTo>
                  <a:pt x="44" y="43"/>
                </a:lnTo>
                <a:lnTo>
                  <a:pt x="31" y="42"/>
                </a:lnTo>
                <a:lnTo>
                  <a:pt x="16"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3891315" y="3509092"/>
            <a:ext cx="128588" cy="36513"/>
          </a:xfrm>
          <a:custGeom>
            <a:avLst/>
            <a:gdLst/>
            <a:ahLst/>
            <a:cxnLst>
              <a:cxn ang="0">
                <a:pos x="0" y="0"/>
              </a:cxn>
              <a:cxn ang="0">
                <a:pos x="21" y="1"/>
              </a:cxn>
              <a:cxn ang="0">
                <a:pos x="42" y="2"/>
              </a:cxn>
              <a:cxn ang="0">
                <a:pos x="62" y="3"/>
              </a:cxn>
              <a:cxn ang="0">
                <a:pos x="82" y="3"/>
              </a:cxn>
              <a:cxn ang="0">
                <a:pos x="101" y="3"/>
              </a:cxn>
              <a:cxn ang="0">
                <a:pos x="122" y="3"/>
              </a:cxn>
              <a:cxn ang="0">
                <a:pos x="143" y="2"/>
              </a:cxn>
              <a:cxn ang="0">
                <a:pos x="164" y="0"/>
              </a:cxn>
              <a:cxn ang="0">
                <a:pos x="164" y="36"/>
              </a:cxn>
              <a:cxn ang="0">
                <a:pos x="141" y="40"/>
              </a:cxn>
              <a:cxn ang="0">
                <a:pos x="120" y="42"/>
              </a:cxn>
              <a:cxn ang="0">
                <a:pos x="100" y="45"/>
              </a:cxn>
              <a:cxn ang="0">
                <a:pos x="82" y="45"/>
              </a:cxn>
              <a:cxn ang="0">
                <a:pos x="63" y="43"/>
              </a:cxn>
              <a:cxn ang="0">
                <a:pos x="44" y="42"/>
              </a:cxn>
              <a:cxn ang="0">
                <a:pos x="23" y="40"/>
              </a:cxn>
              <a:cxn ang="0">
                <a:pos x="0" y="36"/>
              </a:cxn>
              <a:cxn ang="0">
                <a:pos x="0" y="0"/>
              </a:cxn>
            </a:cxnLst>
            <a:rect l="0" t="0" r="r" b="b"/>
            <a:pathLst>
              <a:path w="164" h="45">
                <a:moveTo>
                  <a:pt x="0" y="0"/>
                </a:moveTo>
                <a:lnTo>
                  <a:pt x="21" y="1"/>
                </a:lnTo>
                <a:lnTo>
                  <a:pt x="42" y="2"/>
                </a:lnTo>
                <a:lnTo>
                  <a:pt x="62" y="3"/>
                </a:lnTo>
                <a:lnTo>
                  <a:pt x="82" y="3"/>
                </a:lnTo>
                <a:lnTo>
                  <a:pt x="101" y="3"/>
                </a:lnTo>
                <a:lnTo>
                  <a:pt x="122" y="3"/>
                </a:lnTo>
                <a:lnTo>
                  <a:pt x="143" y="2"/>
                </a:lnTo>
                <a:lnTo>
                  <a:pt x="164" y="0"/>
                </a:lnTo>
                <a:lnTo>
                  <a:pt x="164" y="36"/>
                </a:lnTo>
                <a:lnTo>
                  <a:pt x="141" y="40"/>
                </a:lnTo>
                <a:lnTo>
                  <a:pt x="120" y="42"/>
                </a:lnTo>
                <a:lnTo>
                  <a:pt x="100" y="45"/>
                </a:lnTo>
                <a:lnTo>
                  <a:pt x="82" y="45"/>
                </a:lnTo>
                <a:lnTo>
                  <a:pt x="63" y="43"/>
                </a:lnTo>
                <a:lnTo>
                  <a:pt x="44" y="42"/>
                </a:lnTo>
                <a:lnTo>
                  <a:pt x="23" y="40"/>
                </a:lnTo>
                <a:lnTo>
                  <a:pt x="0" y="36"/>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Rectangle 79">
            <a:extLst>
              <a:ext uri="{FF2B5EF4-FFF2-40B4-BE49-F238E27FC236}">
                <a16:creationId xmlns:a16="http://schemas.microsoft.com/office/drawing/2014/main" id="{00000000-0008-0000-0000-000050000000}"/>
              </a:ext>
            </a:extLst>
          </xdr:cNvPr>
          <xdr:cNvSpPr>
            <a:spLocks noChangeArrowheads="1"/>
          </xdr:cNvSpPr>
        </xdr:nvSpPr>
        <xdr:spPr bwMode="auto">
          <a:xfrm>
            <a:off x="3824640" y="2886792"/>
            <a:ext cx="19050" cy="1373188"/>
          </a:xfrm>
          <a:prstGeom prst="rect">
            <a:avLst/>
          </a:prstGeom>
          <a:solidFill>
            <a:schemeClr val="tx1">
              <a:lumMod val="65000"/>
              <a:lumOff val="35000"/>
            </a:schemeClr>
          </a:solidFill>
          <a:ln w="9525">
            <a:noFill/>
            <a:miter lim="800000"/>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3891315" y="3912317"/>
            <a:ext cx="92075" cy="34925"/>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3891315" y="3993280"/>
            <a:ext cx="92075" cy="34925"/>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3"/>
              </a:cxn>
              <a:cxn ang="0">
                <a:pos x="72" y="45"/>
              </a:cxn>
              <a:cxn ang="0">
                <a:pos x="58" y="45"/>
              </a:cxn>
              <a:cxn ang="0">
                <a:pos x="44" y="44"/>
              </a:cxn>
              <a:cxn ang="0">
                <a:pos x="31" y="43"/>
              </a:cxn>
              <a:cxn ang="0">
                <a:pos x="16" y="40"/>
              </a:cxn>
              <a:cxn ang="0">
                <a:pos x="0" y="37"/>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3"/>
                </a:lnTo>
                <a:lnTo>
                  <a:pt x="72" y="45"/>
                </a:lnTo>
                <a:lnTo>
                  <a:pt x="58" y="45"/>
                </a:lnTo>
                <a:lnTo>
                  <a:pt x="44" y="44"/>
                </a:lnTo>
                <a:lnTo>
                  <a:pt x="31" y="43"/>
                </a:lnTo>
                <a:lnTo>
                  <a:pt x="16" y="40"/>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3891315" y="4063130"/>
            <a:ext cx="92075" cy="34925"/>
          </a:xfrm>
          <a:custGeom>
            <a:avLst/>
            <a:gdLst/>
            <a:ahLst/>
            <a:cxnLst>
              <a:cxn ang="0">
                <a:pos x="0" y="2"/>
              </a:cxn>
              <a:cxn ang="0">
                <a:pos x="15" y="3"/>
              </a:cxn>
              <a:cxn ang="0">
                <a:pos x="30" y="4"/>
              </a:cxn>
              <a:cxn ang="0">
                <a:pos x="45" y="5"/>
              </a:cxn>
              <a:cxn ang="0">
                <a:pos x="59" y="5"/>
              </a:cxn>
              <a:cxn ang="0">
                <a:pos x="73" y="5"/>
              </a:cxn>
              <a:cxn ang="0">
                <a:pos x="88" y="4"/>
              </a:cxn>
              <a:cxn ang="0">
                <a:pos x="101" y="3"/>
              </a:cxn>
              <a:cxn ang="0">
                <a:pos x="116" y="0"/>
              </a:cxn>
              <a:cxn ang="0">
                <a:pos x="115" y="37"/>
              </a:cxn>
              <a:cxn ang="0">
                <a:pos x="99" y="41"/>
              </a:cxn>
              <a:cxn ang="0">
                <a:pos x="84" y="43"/>
              </a:cxn>
              <a:cxn ang="0">
                <a:pos x="72" y="45"/>
              </a:cxn>
              <a:cxn ang="0">
                <a:pos x="58" y="45"/>
              </a:cxn>
              <a:cxn ang="0">
                <a:pos x="44" y="44"/>
              </a:cxn>
              <a:cxn ang="0">
                <a:pos x="31" y="43"/>
              </a:cxn>
              <a:cxn ang="0">
                <a:pos x="16" y="41"/>
              </a:cxn>
              <a:cxn ang="0">
                <a:pos x="0" y="38"/>
              </a:cxn>
              <a:cxn ang="0">
                <a:pos x="0" y="2"/>
              </a:cxn>
            </a:cxnLst>
            <a:rect l="0" t="0" r="r" b="b"/>
            <a:pathLst>
              <a:path w="116" h="45">
                <a:moveTo>
                  <a:pt x="0" y="2"/>
                </a:moveTo>
                <a:lnTo>
                  <a:pt x="15" y="3"/>
                </a:lnTo>
                <a:lnTo>
                  <a:pt x="30" y="4"/>
                </a:lnTo>
                <a:lnTo>
                  <a:pt x="45" y="5"/>
                </a:lnTo>
                <a:lnTo>
                  <a:pt x="59" y="5"/>
                </a:lnTo>
                <a:lnTo>
                  <a:pt x="73" y="5"/>
                </a:lnTo>
                <a:lnTo>
                  <a:pt x="88" y="4"/>
                </a:lnTo>
                <a:lnTo>
                  <a:pt x="101" y="3"/>
                </a:lnTo>
                <a:lnTo>
                  <a:pt x="116" y="0"/>
                </a:lnTo>
                <a:lnTo>
                  <a:pt x="115" y="37"/>
                </a:lnTo>
                <a:lnTo>
                  <a:pt x="99" y="41"/>
                </a:lnTo>
                <a:lnTo>
                  <a:pt x="84" y="43"/>
                </a:lnTo>
                <a:lnTo>
                  <a:pt x="72" y="45"/>
                </a:lnTo>
                <a:lnTo>
                  <a:pt x="58" y="45"/>
                </a:lnTo>
                <a:lnTo>
                  <a:pt x="44" y="44"/>
                </a:lnTo>
                <a:lnTo>
                  <a:pt x="31" y="43"/>
                </a:lnTo>
                <a:lnTo>
                  <a:pt x="16" y="41"/>
                </a:lnTo>
                <a:lnTo>
                  <a:pt x="0" y="38"/>
                </a:lnTo>
                <a:lnTo>
                  <a:pt x="0" y="2"/>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3891315" y="4231405"/>
            <a:ext cx="92075" cy="36513"/>
          </a:xfrm>
          <a:custGeom>
            <a:avLst/>
            <a:gdLst/>
            <a:ahLst/>
            <a:cxnLst>
              <a:cxn ang="0">
                <a:pos x="0" y="1"/>
              </a:cxn>
              <a:cxn ang="0">
                <a:pos x="15" y="2"/>
              </a:cxn>
              <a:cxn ang="0">
                <a:pos x="30" y="3"/>
              </a:cxn>
              <a:cxn ang="0">
                <a:pos x="45" y="3"/>
              </a:cxn>
              <a:cxn ang="0">
                <a:pos x="59" y="3"/>
              </a:cxn>
              <a:cxn ang="0">
                <a:pos x="73" y="3"/>
              </a:cxn>
              <a:cxn ang="0">
                <a:pos x="88" y="3"/>
              </a:cxn>
              <a:cxn ang="0">
                <a:pos x="101" y="2"/>
              </a:cxn>
              <a:cxn ang="0">
                <a:pos x="116" y="0"/>
              </a:cxn>
              <a:cxn ang="0">
                <a:pos x="115" y="38"/>
              </a:cxn>
              <a:cxn ang="0">
                <a:pos x="99" y="41"/>
              </a:cxn>
              <a:cxn ang="0">
                <a:pos x="84" y="43"/>
              </a:cxn>
              <a:cxn ang="0">
                <a:pos x="72" y="44"/>
              </a:cxn>
              <a:cxn ang="0">
                <a:pos x="58" y="44"/>
              </a:cxn>
              <a:cxn ang="0">
                <a:pos x="44" y="44"/>
              </a:cxn>
              <a:cxn ang="0">
                <a:pos x="31" y="43"/>
              </a:cxn>
              <a:cxn ang="0">
                <a:pos x="16" y="41"/>
              </a:cxn>
              <a:cxn ang="0">
                <a:pos x="0" y="38"/>
              </a:cxn>
              <a:cxn ang="0">
                <a:pos x="0" y="1"/>
              </a:cxn>
            </a:cxnLst>
            <a:rect l="0" t="0" r="r" b="b"/>
            <a:pathLst>
              <a:path w="116" h="44">
                <a:moveTo>
                  <a:pt x="0" y="1"/>
                </a:moveTo>
                <a:lnTo>
                  <a:pt x="15" y="2"/>
                </a:lnTo>
                <a:lnTo>
                  <a:pt x="30" y="3"/>
                </a:lnTo>
                <a:lnTo>
                  <a:pt x="45" y="3"/>
                </a:lnTo>
                <a:lnTo>
                  <a:pt x="59" y="3"/>
                </a:lnTo>
                <a:lnTo>
                  <a:pt x="73" y="3"/>
                </a:lnTo>
                <a:lnTo>
                  <a:pt x="88" y="3"/>
                </a:lnTo>
                <a:lnTo>
                  <a:pt x="101" y="2"/>
                </a:lnTo>
                <a:lnTo>
                  <a:pt x="116" y="0"/>
                </a:lnTo>
                <a:lnTo>
                  <a:pt x="115" y="38"/>
                </a:lnTo>
                <a:lnTo>
                  <a:pt x="99" y="41"/>
                </a:lnTo>
                <a:lnTo>
                  <a:pt x="84" y="43"/>
                </a:lnTo>
                <a:lnTo>
                  <a:pt x="72" y="44"/>
                </a:lnTo>
                <a:lnTo>
                  <a:pt x="58" y="44"/>
                </a:lnTo>
                <a:lnTo>
                  <a:pt x="44" y="44"/>
                </a:lnTo>
                <a:lnTo>
                  <a:pt x="31" y="43"/>
                </a:lnTo>
                <a:lnTo>
                  <a:pt x="16" y="41"/>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3891315" y="3837705"/>
            <a:ext cx="128588" cy="34925"/>
          </a:xfrm>
          <a:custGeom>
            <a:avLst/>
            <a:gdLst/>
            <a:ahLst/>
            <a:cxnLst>
              <a:cxn ang="0">
                <a:pos x="0" y="1"/>
              </a:cxn>
              <a:cxn ang="0">
                <a:pos x="21" y="2"/>
              </a:cxn>
              <a:cxn ang="0">
                <a:pos x="42" y="4"/>
              </a:cxn>
              <a:cxn ang="0">
                <a:pos x="62" y="4"/>
              </a:cxn>
              <a:cxn ang="0">
                <a:pos x="82" y="4"/>
              </a:cxn>
              <a:cxn ang="0">
                <a:pos x="101" y="4"/>
              </a:cxn>
              <a:cxn ang="0">
                <a:pos x="122" y="4"/>
              </a:cxn>
              <a:cxn ang="0">
                <a:pos x="143" y="2"/>
              </a:cxn>
              <a:cxn ang="0">
                <a:pos x="164" y="0"/>
              </a:cxn>
              <a:cxn ang="0">
                <a:pos x="164" y="37"/>
              </a:cxn>
              <a:cxn ang="0">
                <a:pos x="141" y="40"/>
              </a:cxn>
              <a:cxn ang="0">
                <a:pos x="120" y="43"/>
              </a:cxn>
              <a:cxn ang="0">
                <a:pos x="100" y="44"/>
              </a:cxn>
              <a:cxn ang="0">
                <a:pos x="82" y="44"/>
              </a:cxn>
              <a:cxn ang="0">
                <a:pos x="63" y="44"/>
              </a:cxn>
              <a:cxn ang="0">
                <a:pos x="44" y="43"/>
              </a:cxn>
              <a:cxn ang="0">
                <a:pos x="23" y="40"/>
              </a:cxn>
              <a:cxn ang="0">
                <a:pos x="0" y="38"/>
              </a:cxn>
              <a:cxn ang="0">
                <a:pos x="0" y="1"/>
              </a:cxn>
            </a:cxnLst>
            <a:rect l="0" t="0" r="r" b="b"/>
            <a:pathLst>
              <a:path w="164" h="44">
                <a:moveTo>
                  <a:pt x="0" y="1"/>
                </a:moveTo>
                <a:lnTo>
                  <a:pt x="21" y="2"/>
                </a:lnTo>
                <a:lnTo>
                  <a:pt x="42" y="4"/>
                </a:lnTo>
                <a:lnTo>
                  <a:pt x="62" y="4"/>
                </a:lnTo>
                <a:lnTo>
                  <a:pt x="82" y="4"/>
                </a:lnTo>
                <a:lnTo>
                  <a:pt x="101" y="4"/>
                </a:lnTo>
                <a:lnTo>
                  <a:pt x="122" y="4"/>
                </a:lnTo>
                <a:lnTo>
                  <a:pt x="143" y="2"/>
                </a:lnTo>
                <a:lnTo>
                  <a:pt x="164" y="0"/>
                </a:lnTo>
                <a:lnTo>
                  <a:pt x="164" y="37"/>
                </a:lnTo>
                <a:lnTo>
                  <a:pt x="141" y="40"/>
                </a:lnTo>
                <a:lnTo>
                  <a:pt x="120" y="43"/>
                </a:lnTo>
                <a:lnTo>
                  <a:pt x="100" y="44"/>
                </a:lnTo>
                <a:lnTo>
                  <a:pt x="82" y="44"/>
                </a:lnTo>
                <a:lnTo>
                  <a:pt x="63" y="44"/>
                </a:lnTo>
                <a:lnTo>
                  <a:pt x="44" y="43"/>
                </a:lnTo>
                <a:lnTo>
                  <a:pt x="23"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3891315" y="4139330"/>
            <a:ext cx="128588" cy="33338"/>
          </a:xfrm>
          <a:custGeom>
            <a:avLst/>
            <a:gdLst/>
            <a:ahLst/>
            <a:cxnLst>
              <a:cxn ang="0">
                <a:pos x="0" y="1"/>
              </a:cxn>
              <a:cxn ang="0">
                <a:pos x="21" y="2"/>
              </a:cxn>
              <a:cxn ang="0">
                <a:pos x="42" y="4"/>
              </a:cxn>
              <a:cxn ang="0">
                <a:pos x="62" y="4"/>
              </a:cxn>
              <a:cxn ang="0">
                <a:pos x="82" y="4"/>
              </a:cxn>
              <a:cxn ang="0">
                <a:pos x="101" y="4"/>
              </a:cxn>
              <a:cxn ang="0">
                <a:pos x="122" y="4"/>
              </a:cxn>
              <a:cxn ang="0">
                <a:pos x="143" y="2"/>
              </a:cxn>
              <a:cxn ang="0">
                <a:pos x="164" y="0"/>
              </a:cxn>
              <a:cxn ang="0">
                <a:pos x="164" y="37"/>
              </a:cxn>
              <a:cxn ang="0">
                <a:pos x="141" y="40"/>
              </a:cxn>
              <a:cxn ang="0">
                <a:pos x="120" y="43"/>
              </a:cxn>
              <a:cxn ang="0">
                <a:pos x="100" y="44"/>
              </a:cxn>
              <a:cxn ang="0">
                <a:pos x="82" y="44"/>
              </a:cxn>
              <a:cxn ang="0">
                <a:pos x="63" y="44"/>
              </a:cxn>
              <a:cxn ang="0">
                <a:pos x="44" y="43"/>
              </a:cxn>
              <a:cxn ang="0">
                <a:pos x="23" y="40"/>
              </a:cxn>
              <a:cxn ang="0">
                <a:pos x="0" y="38"/>
              </a:cxn>
              <a:cxn ang="0">
                <a:pos x="0" y="1"/>
              </a:cxn>
            </a:cxnLst>
            <a:rect l="0" t="0" r="r" b="b"/>
            <a:pathLst>
              <a:path w="164" h="44">
                <a:moveTo>
                  <a:pt x="0" y="1"/>
                </a:moveTo>
                <a:lnTo>
                  <a:pt x="21" y="2"/>
                </a:lnTo>
                <a:lnTo>
                  <a:pt x="42" y="4"/>
                </a:lnTo>
                <a:lnTo>
                  <a:pt x="62" y="4"/>
                </a:lnTo>
                <a:lnTo>
                  <a:pt x="82" y="4"/>
                </a:lnTo>
                <a:lnTo>
                  <a:pt x="101" y="4"/>
                </a:lnTo>
                <a:lnTo>
                  <a:pt x="122" y="4"/>
                </a:lnTo>
                <a:lnTo>
                  <a:pt x="143" y="2"/>
                </a:lnTo>
                <a:lnTo>
                  <a:pt x="164" y="0"/>
                </a:lnTo>
                <a:lnTo>
                  <a:pt x="164" y="37"/>
                </a:lnTo>
                <a:lnTo>
                  <a:pt x="141" y="40"/>
                </a:lnTo>
                <a:lnTo>
                  <a:pt x="120" y="43"/>
                </a:lnTo>
                <a:lnTo>
                  <a:pt x="100" y="44"/>
                </a:lnTo>
                <a:lnTo>
                  <a:pt x="82" y="44"/>
                </a:lnTo>
                <a:lnTo>
                  <a:pt x="63" y="44"/>
                </a:lnTo>
                <a:lnTo>
                  <a:pt x="44" y="43"/>
                </a:lnTo>
                <a:lnTo>
                  <a:pt x="23" y="40"/>
                </a:lnTo>
                <a:lnTo>
                  <a:pt x="0" y="38"/>
                </a:lnTo>
                <a:lnTo>
                  <a:pt x="0" y="1"/>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3891315" y="3283667"/>
            <a:ext cx="92075" cy="34925"/>
          </a:xfrm>
          <a:custGeom>
            <a:avLst/>
            <a:gdLst/>
            <a:ahLst/>
            <a:cxnLst>
              <a:cxn ang="0">
                <a:pos x="0" y="0"/>
              </a:cxn>
              <a:cxn ang="0">
                <a:pos x="15" y="1"/>
              </a:cxn>
              <a:cxn ang="0">
                <a:pos x="30" y="2"/>
              </a:cxn>
              <a:cxn ang="0">
                <a:pos x="45" y="2"/>
              </a:cxn>
              <a:cxn ang="0">
                <a:pos x="59" y="4"/>
              </a:cxn>
              <a:cxn ang="0">
                <a:pos x="73" y="4"/>
              </a:cxn>
              <a:cxn ang="0">
                <a:pos x="88" y="2"/>
              </a:cxn>
              <a:cxn ang="0">
                <a:pos x="101" y="1"/>
              </a:cxn>
              <a:cxn ang="0">
                <a:pos x="116" y="0"/>
              </a:cxn>
              <a:cxn ang="0">
                <a:pos x="115" y="37"/>
              </a:cxn>
              <a:cxn ang="0">
                <a:pos x="99" y="40"/>
              </a:cxn>
              <a:cxn ang="0">
                <a:pos x="84" y="43"/>
              </a:cxn>
              <a:cxn ang="0">
                <a:pos x="72" y="44"/>
              </a:cxn>
              <a:cxn ang="0">
                <a:pos x="58" y="44"/>
              </a:cxn>
              <a:cxn ang="0">
                <a:pos x="44" y="43"/>
              </a:cxn>
              <a:cxn ang="0">
                <a:pos x="31" y="42"/>
              </a:cxn>
              <a:cxn ang="0">
                <a:pos x="16" y="39"/>
              </a:cxn>
              <a:cxn ang="0">
                <a:pos x="0" y="37"/>
              </a:cxn>
              <a:cxn ang="0">
                <a:pos x="0" y="0"/>
              </a:cxn>
            </a:cxnLst>
            <a:rect l="0" t="0" r="r" b="b"/>
            <a:pathLst>
              <a:path w="116" h="44">
                <a:moveTo>
                  <a:pt x="0" y="0"/>
                </a:moveTo>
                <a:lnTo>
                  <a:pt x="15" y="1"/>
                </a:lnTo>
                <a:lnTo>
                  <a:pt x="30" y="2"/>
                </a:lnTo>
                <a:lnTo>
                  <a:pt x="45" y="2"/>
                </a:lnTo>
                <a:lnTo>
                  <a:pt x="59" y="4"/>
                </a:lnTo>
                <a:lnTo>
                  <a:pt x="73" y="4"/>
                </a:lnTo>
                <a:lnTo>
                  <a:pt x="88" y="2"/>
                </a:lnTo>
                <a:lnTo>
                  <a:pt x="101" y="1"/>
                </a:lnTo>
                <a:lnTo>
                  <a:pt x="116" y="0"/>
                </a:lnTo>
                <a:lnTo>
                  <a:pt x="115" y="37"/>
                </a:lnTo>
                <a:lnTo>
                  <a:pt x="99" y="40"/>
                </a:lnTo>
                <a:lnTo>
                  <a:pt x="84" y="43"/>
                </a:lnTo>
                <a:lnTo>
                  <a:pt x="72" y="44"/>
                </a:lnTo>
                <a:lnTo>
                  <a:pt x="58" y="44"/>
                </a:lnTo>
                <a:lnTo>
                  <a:pt x="44" y="43"/>
                </a:lnTo>
                <a:lnTo>
                  <a:pt x="31" y="42"/>
                </a:lnTo>
                <a:lnTo>
                  <a:pt x="16" y="39"/>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87">
            <a:extLst>
              <a:ext uri="{FF2B5EF4-FFF2-40B4-BE49-F238E27FC236}">
                <a16:creationId xmlns:a16="http://schemas.microsoft.com/office/drawing/2014/main" id="{00000000-0008-0000-0000-000058000000}"/>
              </a:ext>
            </a:extLst>
          </xdr:cNvPr>
          <xdr:cNvSpPr>
            <a:spLocks/>
          </xdr:cNvSpPr>
        </xdr:nvSpPr>
        <xdr:spPr bwMode="auto">
          <a:xfrm>
            <a:off x="3891315" y="3191592"/>
            <a:ext cx="128588" cy="34925"/>
          </a:xfrm>
          <a:custGeom>
            <a:avLst/>
            <a:gdLst/>
            <a:ahLst/>
            <a:cxnLst>
              <a:cxn ang="0">
                <a:pos x="0" y="0"/>
              </a:cxn>
              <a:cxn ang="0">
                <a:pos x="21" y="1"/>
              </a:cxn>
              <a:cxn ang="0">
                <a:pos x="42" y="2"/>
              </a:cxn>
              <a:cxn ang="0">
                <a:pos x="62" y="2"/>
              </a:cxn>
              <a:cxn ang="0">
                <a:pos x="82" y="3"/>
              </a:cxn>
              <a:cxn ang="0">
                <a:pos x="101" y="3"/>
              </a:cxn>
              <a:cxn ang="0">
                <a:pos x="122" y="2"/>
              </a:cxn>
              <a:cxn ang="0">
                <a:pos x="143" y="1"/>
              </a:cxn>
              <a:cxn ang="0">
                <a:pos x="164" y="0"/>
              </a:cxn>
              <a:cxn ang="0">
                <a:pos x="164" y="36"/>
              </a:cxn>
              <a:cxn ang="0">
                <a:pos x="141" y="39"/>
              </a:cxn>
              <a:cxn ang="0">
                <a:pos x="120" y="41"/>
              </a:cxn>
              <a:cxn ang="0">
                <a:pos x="100" y="44"/>
              </a:cxn>
              <a:cxn ang="0">
                <a:pos x="82" y="44"/>
              </a:cxn>
              <a:cxn ang="0">
                <a:pos x="63" y="43"/>
              </a:cxn>
              <a:cxn ang="0">
                <a:pos x="44" y="41"/>
              </a:cxn>
              <a:cxn ang="0">
                <a:pos x="23" y="39"/>
              </a:cxn>
              <a:cxn ang="0">
                <a:pos x="0" y="36"/>
              </a:cxn>
              <a:cxn ang="0">
                <a:pos x="0" y="0"/>
              </a:cxn>
            </a:cxnLst>
            <a:rect l="0" t="0" r="r" b="b"/>
            <a:pathLst>
              <a:path w="164" h="44">
                <a:moveTo>
                  <a:pt x="0" y="0"/>
                </a:moveTo>
                <a:lnTo>
                  <a:pt x="21" y="1"/>
                </a:lnTo>
                <a:lnTo>
                  <a:pt x="42" y="2"/>
                </a:lnTo>
                <a:lnTo>
                  <a:pt x="62" y="2"/>
                </a:lnTo>
                <a:lnTo>
                  <a:pt x="82" y="3"/>
                </a:lnTo>
                <a:lnTo>
                  <a:pt x="101" y="3"/>
                </a:lnTo>
                <a:lnTo>
                  <a:pt x="122" y="2"/>
                </a:lnTo>
                <a:lnTo>
                  <a:pt x="143" y="1"/>
                </a:lnTo>
                <a:lnTo>
                  <a:pt x="164" y="0"/>
                </a:lnTo>
                <a:lnTo>
                  <a:pt x="164" y="36"/>
                </a:lnTo>
                <a:lnTo>
                  <a:pt x="141" y="39"/>
                </a:lnTo>
                <a:lnTo>
                  <a:pt x="120" y="41"/>
                </a:lnTo>
                <a:lnTo>
                  <a:pt x="100" y="44"/>
                </a:lnTo>
                <a:lnTo>
                  <a:pt x="82" y="44"/>
                </a:lnTo>
                <a:lnTo>
                  <a:pt x="63" y="43"/>
                </a:lnTo>
                <a:lnTo>
                  <a:pt x="44" y="41"/>
                </a:lnTo>
                <a:lnTo>
                  <a:pt x="23" y="39"/>
                </a:lnTo>
                <a:lnTo>
                  <a:pt x="0" y="36"/>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88">
            <a:extLst>
              <a:ext uri="{FF2B5EF4-FFF2-40B4-BE49-F238E27FC236}">
                <a16:creationId xmlns:a16="http://schemas.microsoft.com/office/drawing/2014/main" id="{00000000-0008-0000-0000-000059000000}"/>
              </a:ext>
            </a:extLst>
          </xdr:cNvPr>
          <xdr:cNvSpPr>
            <a:spLocks/>
          </xdr:cNvSpPr>
        </xdr:nvSpPr>
        <xdr:spPr bwMode="auto">
          <a:xfrm>
            <a:off x="3891315" y="3364630"/>
            <a:ext cx="92075" cy="34925"/>
          </a:xfrm>
          <a:custGeom>
            <a:avLst/>
            <a:gdLst/>
            <a:ahLst/>
            <a:cxnLst>
              <a:cxn ang="0">
                <a:pos x="0" y="0"/>
              </a:cxn>
              <a:cxn ang="0">
                <a:pos x="15" y="2"/>
              </a:cxn>
              <a:cxn ang="0">
                <a:pos x="30" y="3"/>
              </a:cxn>
              <a:cxn ang="0">
                <a:pos x="45" y="4"/>
              </a:cxn>
              <a:cxn ang="0">
                <a:pos x="59" y="4"/>
              </a:cxn>
              <a:cxn ang="0">
                <a:pos x="73" y="4"/>
              </a:cxn>
              <a:cxn ang="0">
                <a:pos x="88" y="4"/>
              </a:cxn>
              <a:cxn ang="0">
                <a:pos x="101" y="3"/>
              </a:cxn>
              <a:cxn ang="0">
                <a:pos x="116" y="0"/>
              </a:cxn>
              <a:cxn ang="0">
                <a:pos x="115" y="37"/>
              </a:cxn>
              <a:cxn ang="0">
                <a:pos x="99" y="41"/>
              </a:cxn>
              <a:cxn ang="0">
                <a:pos x="84" y="43"/>
              </a:cxn>
              <a:cxn ang="0">
                <a:pos x="72" y="44"/>
              </a:cxn>
              <a:cxn ang="0">
                <a:pos x="58" y="44"/>
              </a:cxn>
              <a:cxn ang="0">
                <a:pos x="44" y="44"/>
              </a:cxn>
              <a:cxn ang="0">
                <a:pos x="31" y="43"/>
              </a:cxn>
              <a:cxn ang="0">
                <a:pos x="16" y="41"/>
              </a:cxn>
              <a:cxn ang="0">
                <a:pos x="0" y="39"/>
              </a:cxn>
              <a:cxn ang="0">
                <a:pos x="0" y="0"/>
              </a:cxn>
            </a:cxnLst>
            <a:rect l="0" t="0" r="r" b="b"/>
            <a:pathLst>
              <a:path w="116" h="44">
                <a:moveTo>
                  <a:pt x="0" y="0"/>
                </a:moveTo>
                <a:lnTo>
                  <a:pt x="15" y="2"/>
                </a:lnTo>
                <a:lnTo>
                  <a:pt x="30" y="3"/>
                </a:lnTo>
                <a:lnTo>
                  <a:pt x="45" y="4"/>
                </a:lnTo>
                <a:lnTo>
                  <a:pt x="59" y="4"/>
                </a:lnTo>
                <a:lnTo>
                  <a:pt x="73" y="4"/>
                </a:lnTo>
                <a:lnTo>
                  <a:pt x="88" y="4"/>
                </a:lnTo>
                <a:lnTo>
                  <a:pt x="101" y="3"/>
                </a:lnTo>
                <a:lnTo>
                  <a:pt x="116" y="0"/>
                </a:lnTo>
                <a:lnTo>
                  <a:pt x="115" y="37"/>
                </a:lnTo>
                <a:lnTo>
                  <a:pt x="99" y="41"/>
                </a:lnTo>
                <a:lnTo>
                  <a:pt x="84" y="43"/>
                </a:lnTo>
                <a:lnTo>
                  <a:pt x="72" y="44"/>
                </a:lnTo>
                <a:lnTo>
                  <a:pt x="58" y="44"/>
                </a:lnTo>
                <a:lnTo>
                  <a:pt x="44" y="44"/>
                </a:lnTo>
                <a:lnTo>
                  <a:pt x="31" y="43"/>
                </a:lnTo>
                <a:lnTo>
                  <a:pt x="16" y="41"/>
                </a:lnTo>
                <a:lnTo>
                  <a:pt x="0" y="39"/>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0" name="Freeform 89">
            <a:extLst>
              <a:ext uri="{FF2B5EF4-FFF2-40B4-BE49-F238E27FC236}">
                <a16:creationId xmlns:a16="http://schemas.microsoft.com/office/drawing/2014/main" id="{00000000-0008-0000-0000-00005A000000}"/>
              </a:ext>
            </a:extLst>
          </xdr:cNvPr>
          <xdr:cNvSpPr>
            <a:spLocks/>
          </xdr:cNvSpPr>
        </xdr:nvSpPr>
        <xdr:spPr bwMode="auto">
          <a:xfrm>
            <a:off x="3891315" y="3434480"/>
            <a:ext cx="92075" cy="34925"/>
          </a:xfrm>
          <a:custGeom>
            <a:avLst/>
            <a:gdLst/>
            <a:ahLst/>
            <a:cxnLst>
              <a:cxn ang="0">
                <a:pos x="0" y="0"/>
              </a:cxn>
              <a:cxn ang="0">
                <a:pos x="15" y="1"/>
              </a:cxn>
              <a:cxn ang="0">
                <a:pos x="30" y="2"/>
              </a:cxn>
              <a:cxn ang="0">
                <a:pos x="45" y="2"/>
              </a:cxn>
              <a:cxn ang="0">
                <a:pos x="59" y="4"/>
              </a:cxn>
              <a:cxn ang="0">
                <a:pos x="73" y="4"/>
              </a:cxn>
              <a:cxn ang="0">
                <a:pos x="88" y="2"/>
              </a:cxn>
              <a:cxn ang="0">
                <a:pos x="101" y="1"/>
              </a:cxn>
              <a:cxn ang="0">
                <a:pos x="116" y="0"/>
              </a:cxn>
              <a:cxn ang="0">
                <a:pos x="115" y="37"/>
              </a:cxn>
              <a:cxn ang="0">
                <a:pos x="99" y="40"/>
              </a:cxn>
              <a:cxn ang="0">
                <a:pos x="84" y="43"/>
              </a:cxn>
              <a:cxn ang="0">
                <a:pos x="72" y="44"/>
              </a:cxn>
              <a:cxn ang="0">
                <a:pos x="58" y="44"/>
              </a:cxn>
              <a:cxn ang="0">
                <a:pos x="44" y="43"/>
              </a:cxn>
              <a:cxn ang="0">
                <a:pos x="31" y="42"/>
              </a:cxn>
              <a:cxn ang="0">
                <a:pos x="16" y="39"/>
              </a:cxn>
              <a:cxn ang="0">
                <a:pos x="0" y="37"/>
              </a:cxn>
              <a:cxn ang="0">
                <a:pos x="0" y="0"/>
              </a:cxn>
            </a:cxnLst>
            <a:rect l="0" t="0" r="r" b="b"/>
            <a:pathLst>
              <a:path w="116" h="44">
                <a:moveTo>
                  <a:pt x="0" y="0"/>
                </a:moveTo>
                <a:lnTo>
                  <a:pt x="15" y="1"/>
                </a:lnTo>
                <a:lnTo>
                  <a:pt x="30" y="2"/>
                </a:lnTo>
                <a:lnTo>
                  <a:pt x="45" y="2"/>
                </a:lnTo>
                <a:lnTo>
                  <a:pt x="59" y="4"/>
                </a:lnTo>
                <a:lnTo>
                  <a:pt x="73" y="4"/>
                </a:lnTo>
                <a:lnTo>
                  <a:pt x="88" y="2"/>
                </a:lnTo>
                <a:lnTo>
                  <a:pt x="101" y="1"/>
                </a:lnTo>
                <a:lnTo>
                  <a:pt x="116" y="0"/>
                </a:lnTo>
                <a:lnTo>
                  <a:pt x="115" y="37"/>
                </a:lnTo>
                <a:lnTo>
                  <a:pt x="99" y="40"/>
                </a:lnTo>
                <a:lnTo>
                  <a:pt x="84" y="43"/>
                </a:lnTo>
                <a:lnTo>
                  <a:pt x="72" y="44"/>
                </a:lnTo>
                <a:lnTo>
                  <a:pt x="58" y="44"/>
                </a:lnTo>
                <a:lnTo>
                  <a:pt x="44" y="43"/>
                </a:lnTo>
                <a:lnTo>
                  <a:pt x="31" y="42"/>
                </a:lnTo>
                <a:lnTo>
                  <a:pt x="16" y="39"/>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1" name="Freeform 90">
            <a:extLst>
              <a:ext uri="{FF2B5EF4-FFF2-40B4-BE49-F238E27FC236}">
                <a16:creationId xmlns:a16="http://schemas.microsoft.com/office/drawing/2014/main" id="{00000000-0008-0000-0000-00005B000000}"/>
              </a:ext>
            </a:extLst>
          </xdr:cNvPr>
          <xdr:cNvSpPr>
            <a:spLocks/>
          </xdr:cNvSpPr>
        </xdr:nvSpPr>
        <xdr:spPr bwMode="auto">
          <a:xfrm>
            <a:off x="3891315" y="2966167"/>
            <a:ext cx="92075" cy="34925"/>
          </a:xfrm>
          <a:custGeom>
            <a:avLst/>
            <a:gdLst/>
            <a:ahLst/>
            <a:cxnLst>
              <a:cxn ang="0">
                <a:pos x="0" y="0"/>
              </a:cxn>
              <a:cxn ang="0">
                <a:pos x="15" y="1"/>
              </a:cxn>
              <a:cxn ang="0">
                <a:pos x="30" y="3"/>
              </a:cxn>
              <a:cxn ang="0">
                <a:pos x="45" y="3"/>
              </a:cxn>
              <a:cxn ang="0">
                <a:pos x="59" y="4"/>
              </a:cxn>
              <a:cxn ang="0">
                <a:pos x="73" y="4"/>
              </a:cxn>
              <a:cxn ang="0">
                <a:pos x="88" y="3"/>
              </a:cxn>
              <a:cxn ang="0">
                <a:pos x="101" y="1"/>
              </a:cxn>
              <a:cxn ang="0">
                <a:pos x="116" y="0"/>
              </a:cxn>
              <a:cxn ang="0">
                <a:pos x="115" y="37"/>
              </a:cxn>
              <a:cxn ang="0">
                <a:pos x="99" y="41"/>
              </a:cxn>
              <a:cxn ang="0">
                <a:pos x="84" y="43"/>
              </a:cxn>
              <a:cxn ang="0">
                <a:pos x="72" y="45"/>
              </a:cxn>
              <a:cxn ang="0">
                <a:pos x="58" y="45"/>
              </a:cxn>
              <a:cxn ang="0">
                <a:pos x="44" y="44"/>
              </a:cxn>
              <a:cxn ang="0">
                <a:pos x="31" y="43"/>
              </a:cxn>
              <a:cxn ang="0">
                <a:pos x="16" y="41"/>
              </a:cxn>
              <a:cxn ang="0">
                <a:pos x="0" y="37"/>
              </a:cxn>
              <a:cxn ang="0">
                <a:pos x="0" y="0"/>
              </a:cxn>
            </a:cxnLst>
            <a:rect l="0" t="0" r="r" b="b"/>
            <a:pathLst>
              <a:path w="116" h="45">
                <a:moveTo>
                  <a:pt x="0" y="0"/>
                </a:moveTo>
                <a:lnTo>
                  <a:pt x="15" y="1"/>
                </a:lnTo>
                <a:lnTo>
                  <a:pt x="30" y="3"/>
                </a:lnTo>
                <a:lnTo>
                  <a:pt x="45" y="3"/>
                </a:lnTo>
                <a:lnTo>
                  <a:pt x="59" y="4"/>
                </a:lnTo>
                <a:lnTo>
                  <a:pt x="73" y="4"/>
                </a:lnTo>
                <a:lnTo>
                  <a:pt x="88" y="3"/>
                </a:lnTo>
                <a:lnTo>
                  <a:pt x="101" y="1"/>
                </a:lnTo>
                <a:lnTo>
                  <a:pt x="116" y="0"/>
                </a:lnTo>
                <a:lnTo>
                  <a:pt x="115" y="37"/>
                </a:lnTo>
                <a:lnTo>
                  <a:pt x="99" y="41"/>
                </a:lnTo>
                <a:lnTo>
                  <a:pt x="84" y="43"/>
                </a:lnTo>
                <a:lnTo>
                  <a:pt x="72" y="45"/>
                </a:lnTo>
                <a:lnTo>
                  <a:pt x="58" y="45"/>
                </a:lnTo>
                <a:lnTo>
                  <a:pt x="44" y="44"/>
                </a:lnTo>
                <a:lnTo>
                  <a:pt x="31" y="43"/>
                </a:lnTo>
                <a:lnTo>
                  <a:pt x="16" y="41"/>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91">
            <a:extLst>
              <a:ext uri="{FF2B5EF4-FFF2-40B4-BE49-F238E27FC236}">
                <a16:creationId xmlns:a16="http://schemas.microsoft.com/office/drawing/2014/main" id="{00000000-0008-0000-0000-00005C000000}"/>
              </a:ext>
            </a:extLst>
          </xdr:cNvPr>
          <xdr:cNvSpPr>
            <a:spLocks/>
          </xdr:cNvSpPr>
        </xdr:nvSpPr>
        <xdr:spPr bwMode="auto">
          <a:xfrm>
            <a:off x="3891315" y="3045542"/>
            <a:ext cx="92075" cy="36513"/>
          </a:xfrm>
          <a:custGeom>
            <a:avLst/>
            <a:gdLst/>
            <a:ahLst/>
            <a:cxnLst>
              <a:cxn ang="0">
                <a:pos x="0" y="0"/>
              </a:cxn>
              <a:cxn ang="0">
                <a:pos x="15" y="1"/>
              </a:cxn>
              <a:cxn ang="0">
                <a:pos x="30" y="2"/>
              </a:cxn>
              <a:cxn ang="0">
                <a:pos x="45" y="3"/>
              </a:cxn>
              <a:cxn ang="0">
                <a:pos x="59" y="3"/>
              </a:cxn>
              <a:cxn ang="0">
                <a:pos x="73" y="3"/>
              </a:cxn>
              <a:cxn ang="0">
                <a:pos x="88" y="3"/>
              </a:cxn>
              <a:cxn ang="0">
                <a:pos x="101" y="2"/>
              </a:cxn>
              <a:cxn ang="0">
                <a:pos x="116" y="0"/>
              </a:cxn>
              <a:cxn ang="0">
                <a:pos x="115" y="37"/>
              </a:cxn>
              <a:cxn ang="0">
                <a:pos x="99" y="40"/>
              </a:cxn>
              <a:cxn ang="0">
                <a:pos x="84" y="42"/>
              </a:cxn>
              <a:cxn ang="0">
                <a:pos x="72" y="45"/>
              </a:cxn>
              <a:cxn ang="0">
                <a:pos x="58" y="45"/>
              </a:cxn>
              <a:cxn ang="0">
                <a:pos x="44" y="43"/>
              </a:cxn>
              <a:cxn ang="0">
                <a:pos x="31" y="42"/>
              </a:cxn>
              <a:cxn ang="0">
                <a:pos x="16" y="40"/>
              </a:cxn>
              <a:cxn ang="0">
                <a:pos x="0" y="38"/>
              </a:cxn>
              <a:cxn ang="0">
                <a:pos x="0" y="0"/>
              </a:cxn>
            </a:cxnLst>
            <a:rect l="0" t="0" r="r" b="b"/>
            <a:pathLst>
              <a:path w="116" h="45">
                <a:moveTo>
                  <a:pt x="0" y="0"/>
                </a:moveTo>
                <a:lnTo>
                  <a:pt x="15" y="1"/>
                </a:lnTo>
                <a:lnTo>
                  <a:pt x="30" y="2"/>
                </a:lnTo>
                <a:lnTo>
                  <a:pt x="45" y="3"/>
                </a:lnTo>
                <a:lnTo>
                  <a:pt x="59" y="3"/>
                </a:lnTo>
                <a:lnTo>
                  <a:pt x="73" y="3"/>
                </a:lnTo>
                <a:lnTo>
                  <a:pt x="88" y="3"/>
                </a:lnTo>
                <a:lnTo>
                  <a:pt x="101" y="2"/>
                </a:lnTo>
                <a:lnTo>
                  <a:pt x="116" y="0"/>
                </a:lnTo>
                <a:lnTo>
                  <a:pt x="115" y="37"/>
                </a:lnTo>
                <a:lnTo>
                  <a:pt x="99" y="40"/>
                </a:lnTo>
                <a:lnTo>
                  <a:pt x="84" y="42"/>
                </a:lnTo>
                <a:lnTo>
                  <a:pt x="72" y="45"/>
                </a:lnTo>
                <a:lnTo>
                  <a:pt x="58" y="45"/>
                </a:lnTo>
                <a:lnTo>
                  <a:pt x="44" y="43"/>
                </a:lnTo>
                <a:lnTo>
                  <a:pt x="31" y="42"/>
                </a:lnTo>
                <a:lnTo>
                  <a:pt x="16" y="40"/>
                </a:lnTo>
                <a:lnTo>
                  <a:pt x="0" y="38"/>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92">
            <a:extLst>
              <a:ext uri="{FF2B5EF4-FFF2-40B4-BE49-F238E27FC236}">
                <a16:creationId xmlns:a16="http://schemas.microsoft.com/office/drawing/2014/main" id="{00000000-0008-0000-0000-00005D000000}"/>
              </a:ext>
            </a:extLst>
          </xdr:cNvPr>
          <xdr:cNvSpPr>
            <a:spLocks/>
          </xdr:cNvSpPr>
        </xdr:nvSpPr>
        <xdr:spPr bwMode="auto">
          <a:xfrm>
            <a:off x="3891315" y="3116980"/>
            <a:ext cx="92075" cy="34925"/>
          </a:xfrm>
          <a:custGeom>
            <a:avLst/>
            <a:gdLst/>
            <a:ahLst/>
            <a:cxnLst>
              <a:cxn ang="0">
                <a:pos x="0" y="0"/>
              </a:cxn>
              <a:cxn ang="0">
                <a:pos x="15" y="2"/>
              </a:cxn>
              <a:cxn ang="0">
                <a:pos x="30" y="3"/>
              </a:cxn>
              <a:cxn ang="0">
                <a:pos x="45" y="3"/>
              </a:cxn>
              <a:cxn ang="0">
                <a:pos x="59" y="4"/>
              </a:cxn>
              <a:cxn ang="0">
                <a:pos x="73" y="4"/>
              </a:cxn>
              <a:cxn ang="0">
                <a:pos x="88" y="3"/>
              </a:cxn>
              <a:cxn ang="0">
                <a:pos x="101" y="2"/>
              </a:cxn>
              <a:cxn ang="0">
                <a:pos x="116" y="0"/>
              </a:cxn>
              <a:cxn ang="0">
                <a:pos x="115" y="37"/>
              </a:cxn>
              <a:cxn ang="0">
                <a:pos x="99" y="41"/>
              </a:cxn>
              <a:cxn ang="0">
                <a:pos x="84" y="43"/>
              </a:cxn>
              <a:cxn ang="0">
                <a:pos x="72" y="45"/>
              </a:cxn>
              <a:cxn ang="0">
                <a:pos x="58" y="45"/>
              </a:cxn>
              <a:cxn ang="0">
                <a:pos x="44" y="44"/>
              </a:cxn>
              <a:cxn ang="0">
                <a:pos x="31" y="43"/>
              </a:cxn>
              <a:cxn ang="0">
                <a:pos x="16" y="41"/>
              </a:cxn>
              <a:cxn ang="0">
                <a:pos x="0" y="37"/>
              </a:cxn>
              <a:cxn ang="0">
                <a:pos x="0" y="0"/>
              </a:cxn>
            </a:cxnLst>
            <a:rect l="0" t="0" r="r" b="b"/>
            <a:pathLst>
              <a:path w="116" h="45">
                <a:moveTo>
                  <a:pt x="0" y="0"/>
                </a:moveTo>
                <a:lnTo>
                  <a:pt x="15" y="2"/>
                </a:lnTo>
                <a:lnTo>
                  <a:pt x="30" y="3"/>
                </a:lnTo>
                <a:lnTo>
                  <a:pt x="45" y="3"/>
                </a:lnTo>
                <a:lnTo>
                  <a:pt x="59" y="4"/>
                </a:lnTo>
                <a:lnTo>
                  <a:pt x="73" y="4"/>
                </a:lnTo>
                <a:lnTo>
                  <a:pt x="88" y="3"/>
                </a:lnTo>
                <a:lnTo>
                  <a:pt x="101" y="2"/>
                </a:lnTo>
                <a:lnTo>
                  <a:pt x="116" y="0"/>
                </a:lnTo>
                <a:lnTo>
                  <a:pt x="115" y="37"/>
                </a:lnTo>
                <a:lnTo>
                  <a:pt x="99" y="41"/>
                </a:lnTo>
                <a:lnTo>
                  <a:pt x="84" y="43"/>
                </a:lnTo>
                <a:lnTo>
                  <a:pt x="72" y="45"/>
                </a:lnTo>
                <a:lnTo>
                  <a:pt x="58" y="45"/>
                </a:lnTo>
                <a:lnTo>
                  <a:pt x="44" y="44"/>
                </a:lnTo>
                <a:lnTo>
                  <a:pt x="31" y="43"/>
                </a:lnTo>
                <a:lnTo>
                  <a:pt x="16" y="41"/>
                </a:lnTo>
                <a:lnTo>
                  <a:pt x="0" y="37"/>
                </a:lnTo>
                <a:lnTo>
                  <a:pt x="0" y="0"/>
                </a:lnTo>
                <a:close/>
              </a:path>
            </a:pathLst>
          </a:custGeom>
          <a:solidFill>
            <a:schemeClr val="tx1">
              <a:lumMod val="65000"/>
              <a:lumOff val="35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16</xdr:col>
      <xdr:colOff>265990</xdr:colOff>
      <xdr:row>16</xdr:row>
      <xdr:rowOff>270066</xdr:rowOff>
    </xdr:from>
    <xdr:to>
      <xdr:col>17</xdr:col>
      <xdr:colOff>331540</xdr:colOff>
      <xdr:row>16</xdr:row>
      <xdr:rowOff>675380</xdr:rowOff>
    </xdr:to>
    <xdr:grpSp>
      <xdr:nvGrpSpPr>
        <xdr:cNvPr id="143" name="Group 142">
          <a:extLst>
            <a:ext uri="{FF2B5EF4-FFF2-40B4-BE49-F238E27FC236}">
              <a16:creationId xmlns:a16="http://schemas.microsoft.com/office/drawing/2014/main" id="{00000000-0008-0000-0000-00008F000000}"/>
            </a:ext>
          </a:extLst>
        </xdr:cNvPr>
        <xdr:cNvGrpSpPr>
          <a:grpSpLocks noChangeAspect="1"/>
        </xdr:cNvGrpSpPr>
      </xdr:nvGrpSpPr>
      <xdr:grpSpPr>
        <a:xfrm rot="20970484">
          <a:off x="8302709" y="4734910"/>
          <a:ext cx="1101394" cy="405314"/>
          <a:chOff x="1871669" y="3248261"/>
          <a:chExt cx="3157531" cy="1171340"/>
        </a:xfrm>
      </xdr:grpSpPr>
      <xdr:grpSp>
        <xdr:nvGrpSpPr>
          <xdr:cNvPr id="144" name="Group 123">
            <a:extLst>
              <a:ext uri="{FF2B5EF4-FFF2-40B4-BE49-F238E27FC236}">
                <a16:creationId xmlns:a16="http://schemas.microsoft.com/office/drawing/2014/main" id="{00000000-0008-0000-0000-000090000000}"/>
              </a:ext>
            </a:extLst>
          </xdr:cNvPr>
          <xdr:cNvGrpSpPr>
            <a:grpSpLocks noChangeAspect="1"/>
          </xdr:cNvGrpSpPr>
        </xdr:nvGrpSpPr>
        <xdr:grpSpPr>
          <a:xfrm>
            <a:off x="1871669" y="3248261"/>
            <a:ext cx="1595076" cy="449376"/>
            <a:chOff x="1871666" y="3248277"/>
            <a:chExt cx="1993844" cy="561724"/>
          </a:xfrm>
        </xdr:grpSpPr>
        <xdr:sp macro="" textlink="">
          <xdr:nvSpPr>
            <xdr:cNvPr id="165" name="Trapezoid 164">
              <a:extLst>
                <a:ext uri="{FF2B5EF4-FFF2-40B4-BE49-F238E27FC236}">
                  <a16:creationId xmlns:a16="http://schemas.microsoft.com/office/drawing/2014/main" id="{00000000-0008-0000-0000-0000A5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6" name="Trapezoid 165">
              <a:extLst>
                <a:ext uri="{FF2B5EF4-FFF2-40B4-BE49-F238E27FC236}">
                  <a16:creationId xmlns:a16="http://schemas.microsoft.com/office/drawing/2014/main" id="{00000000-0008-0000-0000-0000A6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7" name="Freeform 166">
              <a:extLst>
                <a:ext uri="{FF2B5EF4-FFF2-40B4-BE49-F238E27FC236}">
                  <a16:creationId xmlns:a16="http://schemas.microsoft.com/office/drawing/2014/main" id="{00000000-0008-0000-0000-0000A7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8" name="Oval 167">
              <a:extLst>
                <a:ext uri="{FF2B5EF4-FFF2-40B4-BE49-F238E27FC236}">
                  <a16:creationId xmlns:a16="http://schemas.microsoft.com/office/drawing/2014/main" id="{00000000-0008-0000-0000-0000A8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45" name="Group 124">
            <a:extLst>
              <a:ext uri="{FF2B5EF4-FFF2-40B4-BE49-F238E27FC236}">
                <a16:creationId xmlns:a16="http://schemas.microsoft.com/office/drawing/2014/main" id="{00000000-0008-0000-0000-000091000000}"/>
              </a:ext>
            </a:extLst>
          </xdr:cNvPr>
          <xdr:cNvGrpSpPr>
            <a:grpSpLocks noChangeAspect="1"/>
          </xdr:cNvGrpSpPr>
        </xdr:nvGrpSpPr>
        <xdr:grpSpPr>
          <a:xfrm>
            <a:off x="2120958" y="3400660"/>
            <a:ext cx="1694767" cy="477462"/>
            <a:chOff x="1871666" y="3248277"/>
            <a:chExt cx="1993844" cy="561724"/>
          </a:xfrm>
        </xdr:grpSpPr>
        <xdr:sp macro="" textlink="">
          <xdr:nvSpPr>
            <xdr:cNvPr id="161" name="Trapezoid 160">
              <a:extLst>
                <a:ext uri="{FF2B5EF4-FFF2-40B4-BE49-F238E27FC236}">
                  <a16:creationId xmlns:a16="http://schemas.microsoft.com/office/drawing/2014/main" id="{00000000-0008-0000-0000-0000A1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2" name="Trapezoid 161">
              <a:extLst>
                <a:ext uri="{FF2B5EF4-FFF2-40B4-BE49-F238E27FC236}">
                  <a16:creationId xmlns:a16="http://schemas.microsoft.com/office/drawing/2014/main" id="{00000000-0008-0000-0000-0000A2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3" name="Freeform 162">
              <a:extLst>
                <a:ext uri="{FF2B5EF4-FFF2-40B4-BE49-F238E27FC236}">
                  <a16:creationId xmlns:a16="http://schemas.microsoft.com/office/drawing/2014/main" id="{00000000-0008-0000-0000-0000A3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4" name="Oval 163">
              <a:extLst>
                <a:ext uri="{FF2B5EF4-FFF2-40B4-BE49-F238E27FC236}">
                  <a16:creationId xmlns:a16="http://schemas.microsoft.com/office/drawing/2014/main" id="{00000000-0008-0000-0000-0000A4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46" name="Group 125">
            <a:extLst>
              <a:ext uri="{FF2B5EF4-FFF2-40B4-BE49-F238E27FC236}">
                <a16:creationId xmlns:a16="http://schemas.microsoft.com/office/drawing/2014/main" id="{00000000-0008-0000-0000-000092000000}"/>
              </a:ext>
            </a:extLst>
          </xdr:cNvPr>
          <xdr:cNvGrpSpPr>
            <a:grpSpLocks noChangeAspect="1"/>
          </xdr:cNvGrpSpPr>
        </xdr:nvGrpSpPr>
        <xdr:grpSpPr>
          <a:xfrm>
            <a:off x="2425755" y="3553100"/>
            <a:ext cx="1794460" cy="505556"/>
            <a:chOff x="1871666" y="3248277"/>
            <a:chExt cx="1993844" cy="561724"/>
          </a:xfrm>
        </xdr:grpSpPr>
        <xdr:sp macro="" textlink="">
          <xdr:nvSpPr>
            <xdr:cNvPr id="157" name="Trapezoid 156">
              <a:extLst>
                <a:ext uri="{FF2B5EF4-FFF2-40B4-BE49-F238E27FC236}">
                  <a16:creationId xmlns:a16="http://schemas.microsoft.com/office/drawing/2014/main" id="{00000000-0008-0000-0000-00009D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8" name="Trapezoid 157">
              <a:extLst>
                <a:ext uri="{FF2B5EF4-FFF2-40B4-BE49-F238E27FC236}">
                  <a16:creationId xmlns:a16="http://schemas.microsoft.com/office/drawing/2014/main" id="{00000000-0008-0000-0000-00009E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9" name="Freeform 158">
              <a:extLst>
                <a:ext uri="{FF2B5EF4-FFF2-40B4-BE49-F238E27FC236}">
                  <a16:creationId xmlns:a16="http://schemas.microsoft.com/office/drawing/2014/main" id="{00000000-0008-0000-0000-00009F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60" name="Oval 159">
              <a:extLst>
                <a:ext uri="{FF2B5EF4-FFF2-40B4-BE49-F238E27FC236}">
                  <a16:creationId xmlns:a16="http://schemas.microsoft.com/office/drawing/2014/main" id="{00000000-0008-0000-0000-0000A0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47" name="Group 126">
            <a:extLst>
              <a:ext uri="{FF2B5EF4-FFF2-40B4-BE49-F238E27FC236}">
                <a16:creationId xmlns:a16="http://schemas.microsoft.com/office/drawing/2014/main" id="{00000000-0008-0000-0000-000093000000}"/>
              </a:ext>
            </a:extLst>
          </xdr:cNvPr>
          <xdr:cNvGrpSpPr>
            <a:grpSpLocks noChangeAspect="1"/>
          </xdr:cNvGrpSpPr>
        </xdr:nvGrpSpPr>
        <xdr:grpSpPr>
          <a:xfrm>
            <a:off x="2730555" y="3705483"/>
            <a:ext cx="1894151" cy="533639"/>
            <a:chOff x="1871666" y="3248277"/>
            <a:chExt cx="1993844" cy="561724"/>
          </a:xfrm>
        </xdr:grpSpPr>
        <xdr:sp macro="" textlink="">
          <xdr:nvSpPr>
            <xdr:cNvPr id="153" name="Trapezoid 152">
              <a:extLst>
                <a:ext uri="{FF2B5EF4-FFF2-40B4-BE49-F238E27FC236}">
                  <a16:creationId xmlns:a16="http://schemas.microsoft.com/office/drawing/2014/main" id="{00000000-0008-0000-0000-000099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4" name="Trapezoid 153">
              <a:extLst>
                <a:ext uri="{FF2B5EF4-FFF2-40B4-BE49-F238E27FC236}">
                  <a16:creationId xmlns:a16="http://schemas.microsoft.com/office/drawing/2014/main" id="{00000000-0008-0000-0000-00009A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5" name="Freeform 154">
              <a:extLst>
                <a:ext uri="{FF2B5EF4-FFF2-40B4-BE49-F238E27FC236}">
                  <a16:creationId xmlns:a16="http://schemas.microsoft.com/office/drawing/2014/main" id="{00000000-0008-0000-0000-00009B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6" name="Oval 155">
              <a:extLst>
                <a:ext uri="{FF2B5EF4-FFF2-40B4-BE49-F238E27FC236}">
                  <a16:creationId xmlns:a16="http://schemas.microsoft.com/office/drawing/2014/main" id="{00000000-0008-0000-0000-00009C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148" name="Group 127">
            <a:extLst>
              <a:ext uri="{FF2B5EF4-FFF2-40B4-BE49-F238E27FC236}">
                <a16:creationId xmlns:a16="http://schemas.microsoft.com/office/drawing/2014/main" id="{00000000-0008-0000-0000-000094000000}"/>
              </a:ext>
            </a:extLst>
          </xdr:cNvPr>
          <xdr:cNvGrpSpPr>
            <a:grpSpLocks noChangeAspect="1"/>
          </xdr:cNvGrpSpPr>
        </xdr:nvGrpSpPr>
        <xdr:grpSpPr>
          <a:xfrm>
            <a:off x="3035356" y="3857877"/>
            <a:ext cx="1993844" cy="561724"/>
            <a:chOff x="1871666" y="3248277"/>
            <a:chExt cx="1993844" cy="561724"/>
          </a:xfrm>
        </xdr:grpSpPr>
        <xdr:sp macro="" textlink="">
          <xdr:nvSpPr>
            <xdr:cNvPr id="149" name="Trapezoid 148">
              <a:extLst>
                <a:ext uri="{FF2B5EF4-FFF2-40B4-BE49-F238E27FC236}">
                  <a16:creationId xmlns:a16="http://schemas.microsoft.com/office/drawing/2014/main" id="{00000000-0008-0000-0000-000095000000}"/>
                </a:ext>
              </a:extLst>
            </xdr:cNvPr>
            <xdr:cNvSpPr/>
          </xdr:nvSpPr>
          <xdr:spPr>
            <a:xfrm rot="10800000">
              <a:off x="2430124" y="3391758"/>
              <a:ext cx="182880" cy="54864"/>
            </a:xfrm>
            <a:prstGeom prst="trapezoid">
              <a:avLst/>
            </a:prstGeom>
            <a:solidFill>
              <a:srgbClr val="FF0066"/>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0" name="Trapezoid 149">
              <a:extLst>
                <a:ext uri="{FF2B5EF4-FFF2-40B4-BE49-F238E27FC236}">
                  <a16:creationId xmlns:a16="http://schemas.microsoft.com/office/drawing/2014/main" id="{00000000-0008-0000-0000-000096000000}"/>
                </a:ext>
              </a:extLst>
            </xdr:cNvPr>
            <xdr:cNvSpPr/>
          </xdr:nvSpPr>
          <xdr:spPr>
            <a:xfrm rot="10800000">
              <a:off x="2417710" y="3248277"/>
              <a:ext cx="1447800" cy="54864"/>
            </a:xfrm>
            <a:prstGeom prst="trapezoid">
              <a:avLst>
                <a:gd name="adj" fmla="val 51870"/>
              </a:avLst>
            </a:prstGeom>
            <a:gradFill flip="none" rotWithShape="1">
              <a:gsLst>
                <a:gs pos="0">
                  <a:srgbClr val="FF3399">
                    <a:tint val="66000"/>
                    <a:satMod val="160000"/>
                  </a:srgbClr>
                </a:gs>
                <a:gs pos="50000">
                  <a:srgbClr val="FF3399"/>
                </a:gs>
                <a:gs pos="100000">
                  <a:srgbClr val="FF0066"/>
                </a:gs>
              </a:gsLst>
              <a:path path="circle">
                <a:fillToRect l="50000" t="50000" r="50000" b="50000"/>
              </a:path>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1" name="Freeform 150">
              <a:extLst>
                <a:ext uri="{FF2B5EF4-FFF2-40B4-BE49-F238E27FC236}">
                  <a16:creationId xmlns:a16="http://schemas.microsoft.com/office/drawing/2014/main" id="{00000000-0008-0000-0000-000097000000}"/>
                </a:ext>
              </a:extLst>
            </xdr:cNvPr>
            <xdr:cNvSpPr/>
          </xdr:nvSpPr>
          <xdr:spPr>
            <a:xfrm>
              <a:off x="1904998" y="3352625"/>
              <a:ext cx="609603" cy="457376"/>
            </a:xfrm>
            <a:custGeom>
              <a:avLst/>
              <a:gdLst>
                <a:gd name="connsiteX0" fmla="*/ 0 w 609600"/>
                <a:gd name="connsiteY0" fmla="*/ 66675 h 533400"/>
                <a:gd name="connsiteX1" fmla="*/ 304800 w 609600"/>
                <a:gd name="connsiteY1" fmla="*/ 133350 h 533400"/>
                <a:gd name="connsiteX2" fmla="*/ 609600 w 609600"/>
                <a:gd name="connsiteY2" fmla="*/ 66675 h 533400"/>
                <a:gd name="connsiteX3" fmla="*/ 609600 w 609600"/>
                <a:gd name="connsiteY3" fmla="*/ 466725 h 533400"/>
                <a:gd name="connsiteX4" fmla="*/ 342991 w 609600"/>
                <a:gd name="connsiteY4" fmla="*/ 532875 h 533400"/>
                <a:gd name="connsiteX5" fmla="*/ 266608 w 609600"/>
                <a:gd name="connsiteY5" fmla="*/ 532875 h 533400"/>
                <a:gd name="connsiteX6" fmla="*/ 0 w 609600"/>
                <a:gd name="connsiteY6" fmla="*/ 466725 h 533400"/>
                <a:gd name="connsiteX7" fmla="*/ 0 w 609600"/>
                <a:gd name="connsiteY7" fmla="*/ 66675 h 533400"/>
                <a:gd name="connsiteX0" fmla="*/ 0 w 609600"/>
                <a:gd name="connsiteY0" fmla="*/ 66675 h 533400"/>
                <a:gd name="connsiteX1" fmla="*/ 266609 w 609600"/>
                <a:gd name="connsiteY1" fmla="*/ 526 h 533400"/>
                <a:gd name="connsiteX2" fmla="*/ 342992 w 609600"/>
                <a:gd name="connsiteY2" fmla="*/ 526 h 533400"/>
                <a:gd name="connsiteX3" fmla="*/ 609600 w 609600"/>
                <a:gd name="connsiteY3" fmla="*/ 66676 h 533400"/>
                <a:gd name="connsiteX4" fmla="*/ 342991 w 609600"/>
                <a:gd name="connsiteY4" fmla="*/ 132826 h 533400"/>
                <a:gd name="connsiteX5" fmla="*/ 266608 w 609600"/>
                <a:gd name="connsiteY5" fmla="*/ 132826 h 533400"/>
                <a:gd name="connsiteX6" fmla="*/ 0 w 609600"/>
                <a:gd name="connsiteY6" fmla="*/ 66676 h 533400"/>
                <a:gd name="connsiteX7" fmla="*/ 0 w 609600"/>
                <a:gd name="connsiteY7" fmla="*/ 66675 h 533400"/>
                <a:gd name="connsiteX0" fmla="*/ 609600 w 609600"/>
                <a:gd name="connsiteY0" fmla="*/ 66675 h 533400"/>
                <a:gd name="connsiteX1" fmla="*/ 342991 w 609600"/>
                <a:gd name="connsiteY1" fmla="*/ 132825 h 533400"/>
                <a:gd name="connsiteX2" fmla="*/ 266608 w 609600"/>
                <a:gd name="connsiteY2" fmla="*/ 132825 h 533400"/>
                <a:gd name="connsiteX3" fmla="*/ 0 w 609600"/>
                <a:gd name="connsiteY3" fmla="*/ 66675 h 533400"/>
                <a:gd name="connsiteX4" fmla="*/ 266609 w 609600"/>
                <a:gd name="connsiteY4" fmla="*/ 526 h 533400"/>
                <a:gd name="connsiteX5" fmla="*/ 342992 w 609600"/>
                <a:gd name="connsiteY5" fmla="*/ 526 h 533400"/>
                <a:gd name="connsiteX6" fmla="*/ 609600 w 609600"/>
                <a:gd name="connsiteY6" fmla="*/ 66676 h 533400"/>
                <a:gd name="connsiteX7" fmla="*/ 609600 w 609600"/>
                <a:gd name="connsiteY7" fmla="*/ 466725 h 533400"/>
                <a:gd name="connsiteX8" fmla="*/ 342991 w 609600"/>
                <a:gd name="connsiteY8" fmla="*/ 532875 h 533400"/>
                <a:gd name="connsiteX9" fmla="*/ 266608 w 609600"/>
                <a:gd name="connsiteY9" fmla="*/ 532875 h 533400"/>
                <a:gd name="connsiteX10" fmla="*/ 0 w 609600"/>
                <a:gd name="connsiteY10" fmla="*/ 466725 h 533400"/>
                <a:gd name="connsiteX11" fmla="*/ 0 w 609600"/>
                <a:gd name="connsiteY11" fmla="*/ 66675 h 533400"/>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609601 w 609603"/>
                <a:gd name="connsiteY7" fmla="*/ 466900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609601 w 609603"/>
                <a:gd name="connsiteY3" fmla="*/ 466900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1 w 609603"/>
                <a:gd name="connsiteY6" fmla="*/ 466900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 name="connsiteX0" fmla="*/ 1 w 609603"/>
                <a:gd name="connsiteY0" fmla="*/ 66850 h 533751"/>
                <a:gd name="connsiteX1" fmla="*/ 304801 w 609603"/>
                <a:gd name="connsiteY1" fmla="*/ 133525 h 533751"/>
                <a:gd name="connsiteX2" fmla="*/ 609601 w 609603"/>
                <a:gd name="connsiteY2" fmla="*/ 66850 h 533751"/>
                <a:gd name="connsiteX3" fmla="*/ 533402 w 609603"/>
                <a:gd name="connsiteY3" fmla="*/ 457376 h 533751"/>
                <a:gd name="connsiteX4" fmla="*/ 342992 w 609603"/>
                <a:gd name="connsiteY4" fmla="*/ 533050 h 533751"/>
                <a:gd name="connsiteX5" fmla="*/ 266609 w 609603"/>
                <a:gd name="connsiteY5" fmla="*/ 533050 h 533751"/>
                <a:gd name="connsiteX6" fmla="*/ 76202 w 609603"/>
                <a:gd name="connsiteY6" fmla="*/ 457376 h 533751"/>
                <a:gd name="connsiteX7" fmla="*/ 1 w 609603"/>
                <a:gd name="connsiteY7" fmla="*/ 66850 h 533751"/>
                <a:gd name="connsiteX0" fmla="*/ 1 w 609603"/>
                <a:gd name="connsiteY0" fmla="*/ 66850 h 533751"/>
                <a:gd name="connsiteX1" fmla="*/ 266610 w 609603"/>
                <a:gd name="connsiteY1" fmla="*/ 701 h 533751"/>
                <a:gd name="connsiteX2" fmla="*/ 342993 w 609603"/>
                <a:gd name="connsiteY2" fmla="*/ 701 h 533751"/>
                <a:gd name="connsiteX3" fmla="*/ 609601 w 609603"/>
                <a:gd name="connsiteY3" fmla="*/ 66851 h 533751"/>
                <a:gd name="connsiteX4" fmla="*/ 342992 w 609603"/>
                <a:gd name="connsiteY4" fmla="*/ 133001 h 533751"/>
                <a:gd name="connsiteX5" fmla="*/ 266609 w 609603"/>
                <a:gd name="connsiteY5" fmla="*/ 133001 h 533751"/>
                <a:gd name="connsiteX6" fmla="*/ 1 w 609603"/>
                <a:gd name="connsiteY6" fmla="*/ 66851 h 533751"/>
                <a:gd name="connsiteX7" fmla="*/ 1 w 609603"/>
                <a:gd name="connsiteY7" fmla="*/ 66850 h 533751"/>
                <a:gd name="connsiteX0" fmla="*/ 609601 w 609603"/>
                <a:gd name="connsiteY0" fmla="*/ 66850 h 533751"/>
                <a:gd name="connsiteX1" fmla="*/ 342992 w 609603"/>
                <a:gd name="connsiteY1" fmla="*/ 133000 h 533751"/>
                <a:gd name="connsiteX2" fmla="*/ 266609 w 609603"/>
                <a:gd name="connsiteY2" fmla="*/ 133000 h 533751"/>
                <a:gd name="connsiteX3" fmla="*/ 1 w 609603"/>
                <a:gd name="connsiteY3" fmla="*/ 66850 h 533751"/>
                <a:gd name="connsiteX4" fmla="*/ 266610 w 609603"/>
                <a:gd name="connsiteY4" fmla="*/ 701 h 533751"/>
                <a:gd name="connsiteX5" fmla="*/ 342993 w 609603"/>
                <a:gd name="connsiteY5" fmla="*/ 701 h 533751"/>
                <a:gd name="connsiteX6" fmla="*/ 609601 w 609603"/>
                <a:gd name="connsiteY6" fmla="*/ 66851 h 533751"/>
                <a:gd name="connsiteX7" fmla="*/ 533402 w 609603"/>
                <a:gd name="connsiteY7" fmla="*/ 457376 h 533751"/>
                <a:gd name="connsiteX8" fmla="*/ 342992 w 609603"/>
                <a:gd name="connsiteY8" fmla="*/ 533050 h 533751"/>
                <a:gd name="connsiteX9" fmla="*/ 266609 w 609603"/>
                <a:gd name="connsiteY9" fmla="*/ 533050 h 533751"/>
                <a:gd name="connsiteX10" fmla="*/ 76201 w 609603"/>
                <a:gd name="connsiteY10" fmla="*/ 457375 h 533751"/>
                <a:gd name="connsiteX11" fmla="*/ 1 w 609603"/>
                <a:gd name="connsiteY11" fmla="*/ 66850 h 5337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09603" h="533751" stroke="0" extrusionOk="0">
                  <a:moveTo>
                    <a:pt x="1" y="66850"/>
                  </a:moveTo>
                  <a:cubicBezTo>
                    <a:pt x="0" y="103674"/>
                    <a:pt x="136464" y="133525"/>
                    <a:pt x="304801" y="133525"/>
                  </a:cubicBezTo>
                  <a:cubicBezTo>
                    <a:pt x="473137" y="133525"/>
                    <a:pt x="609600" y="103674"/>
                    <a:pt x="609601" y="66850"/>
                  </a:cubicBezTo>
                  <a:lnTo>
                    <a:pt x="533402" y="457376"/>
                  </a:lnTo>
                  <a:cubicBezTo>
                    <a:pt x="533402" y="490969"/>
                    <a:pt x="495352" y="528840"/>
                    <a:pt x="342992" y="533050"/>
                  </a:cubicBezTo>
                  <a:cubicBezTo>
                    <a:pt x="317632" y="533751"/>
                    <a:pt x="291969" y="533751"/>
                    <a:pt x="266609" y="533050"/>
                  </a:cubicBezTo>
                  <a:cubicBezTo>
                    <a:pt x="114249" y="528841"/>
                    <a:pt x="76201" y="490970"/>
                    <a:pt x="76202" y="457376"/>
                  </a:cubicBezTo>
                  <a:lnTo>
                    <a:pt x="1" y="66850"/>
                  </a:lnTo>
                  <a:close/>
                </a:path>
                <a:path w="609603" h="533751" fill="lighten" stroke="0" extrusionOk="0">
                  <a:moveTo>
                    <a:pt x="1" y="66850"/>
                  </a:moveTo>
                  <a:cubicBezTo>
                    <a:pt x="2" y="33257"/>
                    <a:pt x="114251" y="4910"/>
                    <a:pt x="266610" y="701"/>
                  </a:cubicBezTo>
                  <a:cubicBezTo>
                    <a:pt x="291970" y="0"/>
                    <a:pt x="317633" y="0"/>
                    <a:pt x="342993" y="701"/>
                  </a:cubicBezTo>
                  <a:cubicBezTo>
                    <a:pt x="495353" y="4910"/>
                    <a:pt x="609603" y="33258"/>
                    <a:pt x="609601" y="66851"/>
                  </a:cubicBezTo>
                  <a:cubicBezTo>
                    <a:pt x="609601" y="100444"/>
                    <a:pt x="495352" y="128791"/>
                    <a:pt x="342992" y="133001"/>
                  </a:cubicBezTo>
                  <a:cubicBezTo>
                    <a:pt x="317632" y="133702"/>
                    <a:pt x="291969" y="133702"/>
                    <a:pt x="266609" y="133001"/>
                  </a:cubicBezTo>
                  <a:cubicBezTo>
                    <a:pt x="114249" y="128792"/>
                    <a:pt x="0" y="100445"/>
                    <a:pt x="1" y="66851"/>
                  </a:cubicBezTo>
                  <a:lnTo>
                    <a:pt x="1" y="66850"/>
                  </a:lnTo>
                  <a:close/>
                </a:path>
                <a:path w="609603" h="533751" fill="none" extrusionOk="0">
                  <a:moveTo>
                    <a:pt x="609601" y="66850"/>
                  </a:moveTo>
                  <a:cubicBezTo>
                    <a:pt x="609601" y="100443"/>
                    <a:pt x="495352" y="128790"/>
                    <a:pt x="342992" y="133000"/>
                  </a:cubicBezTo>
                  <a:cubicBezTo>
                    <a:pt x="317632" y="133701"/>
                    <a:pt x="291969" y="133701"/>
                    <a:pt x="266609" y="133000"/>
                  </a:cubicBezTo>
                  <a:cubicBezTo>
                    <a:pt x="114249" y="128791"/>
                    <a:pt x="0" y="100444"/>
                    <a:pt x="1" y="66850"/>
                  </a:cubicBezTo>
                  <a:cubicBezTo>
                    <a:pt x="2" y="33257"/>
                    <a:pt x="114251" y="4910"/>
                    <a:pt x="266610" y="701"/>
                  </a:cubicBezTo>
                  <a:cubicBezTo>
                    <a:pt x="291970" y="0"/>
                    <a:pt x="317633" y="0"/>
                    <a:pt x="342993" y="701"/>
                  </a:cubicBezTo>
                  <a:cubicBezTo>
                    <a:pt x="495353" y="4910"/>
                    <a:pt x="609603" y="33258"/>
                    <a:pt x="609601" y="66851"/>
                  </a:cubicBezTo>
                  <a:lnTo>
                    <a:pt x="533402" y="457376"/>
                  </a:lnTo>
                  <a:cubicBezTo>
                    <a:pt x="533402" y="490969"/>
                    <a:pt x="495352" y="528840"/>
                    <a:pt x="342992" y="533050"/>
                  </a:cubicBezTo>
                  <a:cubicBezTo>
                    <a:pt x="317632" y="533751"/>
                    <a:pt x="291969" y="533751"/>
                    <a:pt x="266609" y="533050"/>
                  </a:cubicBezTo>
                  <a:cubicBezTo>
                    <a:pt x="114249" y="528841"/>
                    <a:pt x="76200" y="490969"/>
                    <a:pt x="76201" y="457375"/>
                  </a:cubicBezTo>
                  <a:lnTo>
                    <a:pt x="1" y="66850"/>
                  </a:lnTo>
                </a:path>
              </a:pathLst>
            </a:custGeom>
            <a:gradFill flip="none" rotWithShape="1">
              <a:gsLst>
                <a:gs pos="0">
                  <a:srgbClr val="FF0066"/>
                </a:gs>
                <a:gs pos="50000">
                  <a:srgbClr val="FF6699"/>
                </a:gs>
                <a:gs pos="100000">
                  <a:srgbClr val="FF0066"/>
                </a:gs>
              </a:gsLst>
              <a:lin ang="10800000" scaled="1"/>
              <a:tileRect/>
            </a:gra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52" name="Oval 151">
              <a:extLst>
                <a:ext uri="{FF2B5EF4-FFF2-40B4-BE49-F238E27FC236}">
                  <a16:creationId xmlns:a16="http://schemas.microsoft.com/office/drawing/2014/main" id="{00000000-0008-0000-0000-000098000000}"/>
                </a:ext>
              </a:extLst>
            </xdr:cNvPr>
            <xdr:cNvSpPr/>
          </xdr:nvSpPr>
          <xdr:spPr>
            <a:xfrm>
              <a:off x="1871666" y="3374402"/>
              <a:ext cx="609600" cy="109728"/>
            </a:xfrm>
            <a:prstGeom prst="ellipse">
              <a:avLst/>
            </a:prstGeom>
            <a:solidFill>
              <a:schemeClr val="bg1"/>
            </a:solidFill>
            <a:ln>
              <a:noFill/>
            </a:ln>
            <a:scene3d>
              <a:camera prst="orthographicFront">
                <a:rot lat="0" lon="0" rev="6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clientData/>
  </xdr:twoCellAnchor>
  <xdr:twoCellAnchor editAs="oneCell">
    <xdr:from>
      <xdr:col>17</xdr:col>
      <xdr:colOff>404811</xdr:colOff>
      <xdr:row>7</xdr:row>
      <xdr:rowOff>32544</xdr:rowOff>
    </xdr:from>
    <xdr:to>
      <xdr:col>18</xdr:col>
      <xdr:colOff>412560</xdr:colOff>
      <xdr:row>10</xdr:row>
      <xdr:rowOff>177800</xdr:rowOff>
    </xdr:to>
    <xdr:pic>
      <xdr:nvPicPr>
        <xdr:cNvPr id="231" name="Picture 230">
          <a:extLst>
            <a:ext uri="{FF2B5EF4-FFF2-40B4-BE49-F238E27FC236}">
              <a16:creationId xmlns:a16="http://schemas.microsoft.com/office/drawing/2014/main" id="{259E147D-A093-4692-9BFE-ECA9F85B9BA5}"/>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6725" t="15909" r="15225" b="11371"/>
        <a:stretch/>
      </xdr:blipFill>
      <xdr:spPr>
        <a:xfrm>
          <a:off x="9953624" y="1711325"/>
          <a:ext cx="650686" cy="865981"/>
        </a:xfrm>
        <a:prstGeom prst="rect">
          <a:avLst/>
        </a:prstGeom>
      </xdr:spPr>
    </xdr:pic>
    <xdr:clientData/>
  </xdr:twoCellAnchor>
  <xdr:twoCellAnchor editAs="oneCell">
    <xdr:from>
      <xdr:col>18</xdr:col>
      <xdr:colOff>247530</xdr:colOff>
      <xdr:row>7</xdr:row>
      <xdr:rowOff>154782</xdr:rowOff>
    </xdr:from>
    <xdr:to>
      <xdr:col>19</xdr:col>
      <xdr:colOff>27602</xdr:colOff>
      <xdr:row>10</xdr:row>
      <xdr:rowOff>152890</xdr:rowOff>
    </xdr:to>
    <xdr:pic>
      <xdr:nvPicPr>
        <xdr:cNvPr id="184" name="Picture 2" descr="C:\Documents and Settings\mccandro\Local Settings\Temporary Internet Files\Content.IE5\ITY54T0O\MP900305812[1].jpg">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10439280" y="1833563"/>
          <a:ext cx="804010" cy="712483"/>
        </a:xfrm>
        <a:prstGeom prst="rect">
          <a:avLst/>
        </a:prstGeom>
        <a:noFill/>
      </xdr:spPr>
    </xdr:pic>
    <xdr:clientData/>
  </xdr:twoCellAnchor>
  <xdr:twoCellAnchor editAs="oneCell">
    <xdr:from>
      <xdr:col>2</xdr:col>
      <xdr:colOff>130969</xdr:colOff>
      <xdr:row>35</xdr:row>
      <xdr:rowOff>304006</xdr:rowOff>
    </xdr:from>
    <xdr:to>
      <xdr:col>5</xdr:col>
      <xdr:colOff>86722</xdr:colOff>
      <xdr:row>39</xdr:row>
      <xdr:rowOff>83343</xdr:rowOff>
    </xdr:to>
    <xdr:pic>
      <xdr:nvPicPr>
        <xdr:cNvPr id="232" name="Picture 231">
          <a:extLst>
            <a:ext uri="{FF2B5EF4-FFF2-40B4-BE49-F238E27FC236}">
              <a16:creationId xmlns:a16="http://schemas.microsoft.com/office/drawing/2014/main" id="{FCAF8934-98BF-48C1-848E-EB10219B3A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1969" y="12996069"/>
          <a:ext cx="1432128" cy="886618"/>
        </a:xfrm>
        <a:prstGeom prst="rect">
          <a:avLst/>
        </a:prstGeom>
      </xdr:spPr>
    </xdr:pic>
    <xdr:clientData/>
  </xdr:twoCellAnchor>
  <xdr:twoCellAnchor editAs="oneCell">
    <xdr:from>
      <xdr:col>7</xdr:col>
      <xdr:colOff>858299</xdr:colOff>
      <xdr:row>29</xdr:row>
      <xdr:rowOff>693898</xdr:rowOff>
    </xdr:from>
    <xdr:to>
      <xdr:col>8</xdr:col>
      <xdr:colOff>440580</xdr:colOff>
      <xdr:row>30</xdr:row>
      <xdr:rowOff>131923</xdr:rowOff>
    </xdr:to>
    <xdr:pic>
      <xdr:nvPicPr>
        <xdr:cNvPr id="2" name="Picture 1">
          <a:extLst>
            <a:ext uri="{FF2B5EF4-FFF2-40B4-BE49-F238E27FC236}">
              <a16:creationId xmlns:a16="http://schemas.microsoft.com/office/drawing/2014/main" id="{E839183A-B006-49E3-A17B-AD45AF69E08A}"/>
            </a:ext>
          </a:extLst>
        </xdr:cNvPr>
        <xdr:cNvPicPr>
          <a:picLocks noChangeAspect="1"/>
        </xdr:cNvPicPr>
      </xdr:nvPicPr>
      <xdr:blipFill>
        <a:blip xmlns:r="http://schemas.openxmlformats.org/officeDocument/2006/relationships" r:embed="rId1"/>
        <a:stretch>
          <a:fillRect/>
        </a:stretch>
      </xdr:blipFill>
      <xdr:spPr>
        <a:xfrm rot="263423">
          <a:off x="3549112" y="9933148"/>
          <a:ext cx="665749" cy="914400"/>
        </a:xfrm>
        <a:prstGeom prst="rect">
          <a:avLst/>
        </a:prstGeom>
      </xdr:spPr>
    </xdr:pic>
    <xdr:clientData/>
  </xdr:twoCellAnchor>
  <xdr:twoCellAnchor editAs="oneCell">
    <xdr:from>
      <xdr:col>2</xdr:col>
      <xdr:colOff>130969</xdr:colOff>
      <xdr:row>17</xdr:row>
      <xdr:rowOff>571499</xdr:rowOff>
    </xdr:from>
    <xdr:to>
      <xdr:col>4</xdr:col>
      <xdr:colOff>1000124</xdr:colOff>
      <xdr:row>23</xdr:row>
      <xdr:rowOff>183086</xdr:rowOff>
    </xdr:to>
    <xdr:pic>
      <xdr:nvPicPr>
        <xdr:cNvPr id="3" name="Picture 2">
          <a:extLst>
            <a:ext uri="{FF2B5EF4-FFF2-40B4-BE49-F238E27FC236}">
              <a16:creationId xmlns:a16="http://schemas.microsoft.com/office/drawing/2014/main" id="{353FB67F-B066-41BC-A59F-DA3E5B78CF78}"/>
            </a:ext>
          </a:extLst>
        </xdr:cNvPr>
        <xdr:cNvPicPr>
          <a:picLocks noChangeAspect="1"/>
        </xdr:cNvPicPr>
      </xdr:nvPicPr>
      <xdr:blipFill>
        <a:blip xmlns:r="http://schemas.openxmlformats.org/officeDocument/2006/relationships" r:embed="rId5"/>
        <a:stretch>
          <a:fillRect/>
        </a:stretch>
      </xdr:blipFill>
      <xdr:spPr>
        <a:xfrm rot="21073731">
          <a:off x="511969" y="6417468"/>
          <a:ext cx="1321593" cy="1236393"/>
        </a:xfrm>
        <a:prstGeom prst="rect">
          <a:avLst/>
        </a:prstGeom>
      </xdr:spPr>
    </xdr:pic>
    <xdr:clientData/>
  </xdr:twoCellAnchor>
  <xdr:twoCellAnchor editAs="oneCell">
    <xdr:from>
      <xdr:col>18</xdr:col>
      <xdr:colOff>571502</xdr:colOff>
      <xdr:row>30</xdr:row>
      <xdr:rowOff>107156</xdr:rowOff>
    </xdr:from>
    <xdr:to>
      <xdr:col>20</xdr:col>
      <xdr:colOff>189802</xdr:colOff>
      <xdr:row>32</xdr:row>
      <xdr:rowOff>140476</xdr:rowOff>
    </xdr:to>
    <xdr:pic>
      <xdr:nvPicPr>
        <xdr:cNvPr id="234" name="Picture 233">
          <a:extLst>
            <a:ext uri="{FF2B5EF4-FFF2-40B4-BE49-F238E27FC236}">
              <a16:creationId xmlns:a16="http://schemas.microsoft.com/office/drawing/2014/main" id="{AF7ADF55-71C3-4836-80A0-1539FF5E9CD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0763252" y="10465594"/>
          <a:ext cx="904175" cy="771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693856</xdr:colOff>
      <xdr:row>2</xdr:row>
      <xdr:rowOff>86471</xdr:rowOff>
    </xdr:from>
    <xdr:to>
      <xdr:col>4</xdr:col>
      <xdr:colOff>390526</xdr:colOff>
      <xdr:row>3</xdr:row>
      <xdr:rowOff>429017</xdr:rowOff>
    </xdr:to>
    <xdr:pic>
      <xdr:nvPicPr>
        <xdr:cNvPr id="3" name="Picture 2">
          <a:extLst>
            <a:ext uri="{FF2B5EF4-FFF2-40B4-BE49-F238E27FC236}">
              <a16:creationId xmlns:a16="http://schemas.microsoft.com/office/drawing/2014/main" id="{C6E469D5-4C94-4795-8763-4FB17858969D}"/>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6725" t="15909" r="15225" b="11371"/>
        <a:stretch/>
      </xdr:blipFill>
      <xdr:spPr>
        <a:xfrm>
          <a:off x="1736003" y="478677"/>
          <a:ext cx="485938" cy="643004"/>
        </a:xfrm>
        <a:prstGeom prst="rect">
          <a:avLst/>
        </a:prstGeom>
      </xdr:spPr>
    </xdr:pic>
    <xdr:clientData/>
  </xdr:twoCellAnchor>
  <xdr:twoCellAnchor editAs="oneCell">
    <xdr:from>
      <xdr:col>4</xdr:col>
      <xdr:colOff>259036</xdr:colOff>
      <xdr:row>3</xdr:row>
      <xdr:rowOff>2080</xdr:rowOff>
    </xdr:from>
    <xdr:to>
      <xdr:col>5</xdr:col>
      <xdr:colOff>50487</xdr:colOff>
      <xdr:row>4</xdr:row>
      <xdr:rowOff>48212</xdr:rowOff>
    </xdr:to>
    <xdr:pic>
      <xdr:nvPicPr>
        <xdr:cNvPr id="1026" name="Picture 2" descr="C:\Documents and Settings\mccandro\Local Settings\Temporary Internet Files\Content.IE5\ITY54T0O\MP900305812[1].jpg">
          <a:extLst>
            <a:ext uri="{FF2B5EF4-FFF2-40B4-BE49-F238E27FC236}">
              <a16:creationId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2096801" y="629609"/>
          <a:ext cx="587068" cy="527985"/>
        </a:xfrm>
        <a:prstGeom prst="rect">
          <a:avLst/>
        </a:prstGeom>
        <a:noFill/>
      </xdr:spPr>
    </xdr:pic>
    <xdr:clientData/>
  </xdr:twoCellAnchor>
  <xdr:twoCellAnchor editAs="oneCell">
    <xdr:from>
      <xdr:col>2</xdr:col>
      <xdr:colOff>134471</xdr:colOff>
      <xdr:row>1</xdr:row>
      <xdr:rowOff>123265</xdr:rowOff>
    </xdr:from>
    <xdr:to>
      <xdr:col>3</xdr:col>
      <xdr:colOff>591888</xdr:colOff>
      <xdr:row>3</xdr:row>
      <xdr:rowOff>332444</xdr:rowOff>
    </xdr:to>
    <xdr:pic>
      <xdr:nvPicPr>
        <xdr:cNvPr id="11" name="Picture 10">
          <a:extLst>
            <a:ext uri="{FF2B5EF4-FFF2-40B4-BE49-F238E27FC236}">
              <a16:creationId xmlns:a16="http://schemas.microsoft.com/office/drawing/2014/main" id="{7A4C5E1A-145C-44C9-B99A-2302F89FFB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71" y="313765"/>
          <a:ext cx="1137801" cy="702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228600</xdr:colOff>
      <xdr:row>31</xdr:row>
      <xdr:rowOff>266701</xdr:rowOff>
    </xdr:from>
    <xdr:to>
      <xdr:col>9</xdr:col>
      <xdr:colOff>311150</xdr:colOff>
      <xdr:row>37</xdr:row>
      <xdr:rowOff>158751</xdr:rowOff>
    </xdr:to>
    <xdr:sp macro="" textlink="">
      <xdr:nvSpPr>
        <xdr:cNvPr id="4" name="Cylinder 3">
          <a:extLst>
            <a:ext uri="{FF2B5EF4-FFF2-40B4-BE49-F238E27FC236}">
              <a16:creationId xmlns:a16="http://schemas.microsoft.com/office/drawing/2014/main" id="{D0EE3FEE-68B4-4E37-AE90-F306D2976172}"/>
            </a:ext>
          </a:extLst>
        </xdr:cNvPr>
        <xdr:cNvSpPr/>
      </xdr:nvSpPr>
      <xdr:spPr>
        <a:xfrm>
          <a:off x="3648075" y="9277351"/>
          <a:ext cx="939800" cy="1663700"/>
        </a:xfrm>
        <a:prstGeom prst="can">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47624</xdr:colOff>
      <xdr:row>31</xdr:row>
      <xdr:rowOff>215900</xdr:rowOff>
    </xdr:from>
    <xdr:to>
      <xdr:col>10</xdr:col>
      <xdr:colOff>184149</xdr:colOff>
      <xdr:row>38</xdr:row>
      <xdr:rowOff>17652</xdr:rowOff>
    </xdr:to>
    <xdr:pic>
      <xdr:nvPicPr>
        <xdr:cNvPr id="13" name="Picture 12">
          <a:extLst>
            <a:ext uri="{FF2B5EF4-FFF2-40B4-BE49-F238E27FC236}">
              <a16:creationId xmlns:a16="http://schemas.microsoft.com/office/drawing/2014/main" id="{C4889A5A-957B-4A9A-B3BC-A6BD83C29B44}"/>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6725" t="15909" r="15225" b="11371"/>
        <a:stretch/>
      </xdr:blipFill>
      <xdr:spPr>
        <a:xfrm>
          <a:off x="3467099" y="9226550"/>
          <a:ext cx="1419225" cy="1868677"/>
        </a:xfrm>
        <a:prstGeom prst="rect">
          <a:avLst/>
        </a:prstGeom>
      </xdr:spPr>
    </xdr:pic>
    <xdr:clientData/>
  </xdr:twoCellAnchor>
  <xdr:twoCellAnchor editAs="oneCell">
    <xdr:from>
      <xdr:col>19</xdr:col>
      <xdr:colOff>180975</xdr:colOff>
      <xdr:row>47</xdr:row>
      <xdr:rowOff>40898</xdr:rowOff>
    </xdr:from>
    <xdr:to>
      <xdr:col>21</xdr:col>
      <xdr:colOff>455176</xdr:colOff>
      <xdr:row>49</xdr:row>
      <xdr:rowOff>143388</xdr:rowOff>
    </xdr:to>
    <xdr:pic>
      <xdr:nvPicPr>
        <xdr:cNvPr id="3" name="Picture 2">
          <a:extLst>
            <a:ext uri="{FF2B5EF4-FFF2-40B4-BE49-F238E27FC236}">
              <a16:creationId xmlns:a16="http://schemas.microsoft.com/office/drawing/2014/main" id="{D0A8FF42-0DFD-40B0-84B0-99CC9F49EE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0150" y="13775948"/>
          <a:ext cx="1131451" cy="712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333376</xdr:colOff>
      <xdr:row>31</xdr:row>
      <xdr:rowOff>273050</xdr:rowOff>
    </xdr:from>
    <xdr:to>
      <xdr:col>10</xdr:col>
      <xdr:colOff>180977</xdr:colOff>
      <xdr:row>37</xdr:row>
      <xdr:rowOff>177800</xdr:rowOff>
    </xdr:to>
    <xdr:sp macro="" textlink="">
      <xdr:nvSpPr>
        <xdr:cNvPr id="9" name="Cylinder 8">
          <a:extLst>
            <a:ext uri="{FF2B5EF4-FFF2-40B4-BE49-F238E27FC236}">
              <a16:creationId xmlns:a16="http://schemas.microsoft.com/office/drawing/2014/main" id="{EBA9B67D-922E-45EC-9ECF-07E3E4B4640B}"/>
            </a:ext>
          </a:extLst>
        </xdr:cNvPr>
        <xdr:cNvSpPr/>
      </xdr:nvSpPr>
      <xdr:spPr>
        <a:xfrm>
          <a:off x="3819526" y="9283700"/>
          <a:ext cx="1133476" cy="1676400"/>
        </a:xfrm>
        <a:prstGeom prst="can">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206375</xdr:colOff>
      <xdr:row>31</xdr:row>
      <xdr:rowOff>225425</xdr:rowOff>
    </xdr:from>
    <xdr:to>
      <xdr:col>10</xdr:col>
      <xdr:colOff>339725</xdr:colOff>
      <xdr:row>38</xdr:row>
      <xdr:rowOff>30352</xdr:rowOff>
    </xdr:to>
    <xdr:pic>
      <xdr:nvPicPr>
        <xdr:cNvPr id="10" name="Picture 9">
          <a:extLst>
            <a:ext uri="{FF2B5EF4-FFF2-40B4-BE49-F238E27FC236}">
              <a16:creationId xmlns:a16="http://schemas.microsoft.com/office/drawing/2014/main" id="{BA4AC559-B3F4-402E-96F8-91557E761197}"/>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6725" t="15909" r="15225" b="11371"/>
        <a:stretch/>
      </xdr:blipFill>
      <xdr:spPr>
        <a:xfrm>
          <a:off x="3692525" y="9236075"/>
          <a:ext cx="1419225" cy="1871852"/>
        </a:xfrm>
        <a:prstGeom prst="rect">
          <a:avLst/>
        </a:prstGeom>
      </xdr:spPr>
    </xdr:pic>
    <xdr:clientData/>
  </xdr:twoCellAnchor>
  <xdr:twoCellAnchor editAs="oneCell">
    <xdr:from>
      <xdr:col>19</xdr:col>
      <xdr:colOff>361950</xdr:colOff>
      <xdr:row>47</xdr:row>
      <xdr:rowOff>57150</xdr:rowOff>
    </xdr:from>
    <xdr:to>
      <xdr:col>24</xdr:col>
      <xdr:colOff>163076</xdr:colOff>
      <xdr:row>49</xdr:row>
      <xdr:rowOff>143765</xdr:rowOff>
    </xdr:to>
    <xdr:pic>
      <xdr:nvPicPr>
        <xdr:cNvPr id="8" name="Picture 7">
          <a:extLst>
            <a:ext uri="{FF2B5EF4-FFF2-40B4-BE49-F238E27FC236}">
              <a16:creationId xmlns:a16="http://schemas.microsoft.com/office/drawing/2014/main" id="{D09A7954-CBB1-43F7-97C9-9F6FDE762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67800" y="13782675"/>
          <a:ext cx="1134626" cy="715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1287028</xdr:colOff>
      <xdr:row>23</xdr:row>
      <xdr:rowOff>141720</xdr:rowOff>
    </xdr:from>
    <xdr:to>
      <xdr:col>11</xdr:col>
      <xdr:colOff>372624</xdr:colOff>
      <xdr:row>27</xdr:row>
      <xdr:rowOff>126446</xdr:rowOff>
    </xdr:to>
    <xdr:pic>
      <xdr:nvPicPr>
        <xdr:cNvPr id="5" name="Picture 4">
          <a:extLst>
            <a:ext uri="{FF2B5EF4-FFF2-40B4-BE49-F238E27FC236}">
              <a16:creationId xmlns:a16="http://schemas.microsoft.com/office/drawing/2014/main" id="{2CE956F2-F020-410A-8623-3AF3E3D2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8278" y="4436629"/>
          <a:ext cx="1134626" cy="715265"/>
        </a:xfrm>
        <a:prstGeom prst="rect">
          <a:avLst/>
        </a:prstGeom>
      </xdr:spPr>
    </xdr:pic>
    <xdr:clientData/>
  </xdr:twoCellAnchor>
  <xdr:twoCellAnchor editAs="oneCell">
    <xdr:from>
      <xdr:col>9</xdr:col>
      <xdr:colOff>236971</xdr:colOff>
      <xdr:row>4</xdr:row>
      <xdr:rowOff>153555</xdr:rowOff>
    </xdr:from>
    <xdr:to>
      <xdr:col>9</xdr:col>
      <xdr:colOff>1153846</xdr:colOff>
      <xdr:row>11</xdr:row>
      <xdr:rowOff>169412</xdr:rowOff>
    </xdr:to>
    <xdr:pic>
      <xdr:nvPicPr>
        <xdr:cNvPr id="8" name="Picture 7">
          <a:extLst>
            <a:ext uri="{FF2B5EF4-FFF2-40B4-BE49-F238E27FC236}">
              <a16:creationId xmlns:a16="http://schemas.microsoft.com/office/drawing/2014/main" id="{D26D93BB-063F-4025-B20C-29A05825DE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6428221" y="1019464"/>
          <a:ext cx="920050" cy="777857"/>
        </a:xfrm>
        <a:prstGeom prst="rect">
          <a:avLst/>
        </a:prstGeom>
      </xdr:spPr>
    </xdr:pic>
    <xdr:clientData/>
  </xdr:twoCellAnchor>
  <xdr:twoCellAnchor editAs="oneCell">
    <xdr:from>
      <xdr:col>9</xdr:col>
      <xdr:colOff>1160319</xdr:colOff>
      <xdr:row>4</xdr:row>
      <xdr:rowOff>63790</xdr:rowOff>
    </xdr:from>
    <xdr:to>
      <xdr:col>10</xdr:col>
      <xdr:colOff>521855</xdr:colOff>
      <xdr:row>12</xdr:row>
      <xdr:rowOff>123509</xdr:rowOff>
    </xdr:to>
    <xdr:pic>
      <xdr:nvPicPr>
        <xdr:cNvPr id="9" name="Picture 8">
          <a:extLst>
            <a:ext uri="{FF2B5EF4-FFF2-40B4-BE49-F238E27FC236}">
              <a16:creationId xmlns:a16="http://schemas.microsoft.com/office/drawing/2014/main" id="{74D864F7-9F09-4A64-ADE8-1244257A68DC}"/>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16725" t="15909" r="15225" b="11371"/>
        <a:stretch/>
      </xdr:blipFill>
      <xdr:spPr>
        <a:xfrm>
          <a:off x="7351569" y="929699"/>
          <a:ext cx="779318" cy="1027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utritionServices@Nutricia.com%20Click%20here%20to%20email%20us!" TargetMode="External"/><Relationship Id="rId2" Type="http://schemas.openxmlformats.org/officeDocument/2006/relationships/hyperlink" Target="https://www.neocate.com/shop/hypoallergenic-formula-and-products/duocal" TargetMode="External"/><Relationship Id="rId1" Type="http://schemas.openxmlformats.org/officeDocument/2006/relationships/hyperlink" Target="mailto:NutritionServices@Nutricia.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AI60"/>
  <sheetViews>
    <sheetView topLeftCell="A2" zoomScale="80" zoomScaleNormal="80" zoomScaleSheetLayoutView="100" workbookViewId="0">
      <selection activeCell="D7" sqref="D7"/>
    </sheetView>
  </sheetViews>
  <sheetFormatPr defaultColWidth="9.140625" defaultRowHeight="15"/>
  <cols>
    <col min="1" max="3" width="2.7109375" style="29" customWidth="1"/>
    <col min="4" max="4" width="3.7109375" style="29" customWidth="1"/>
    <col min="5" max="5" width="14.5703125" style="29" customWidth="1"/>
    <col min="6" max="6" width="9.140625" style="29"/>
    <col min="7" max="7" width="2.7109375" style="29" customWidth="1"/>
    <col min="8" max="8" width="15.5703125" style="29" customWidth="1"/>
    <col min="9" max="9" width="9.140625" style="29"/>
    <col min="10" max="10" width="14.5703125" style="29" customWidth="1"/>
    <col min="11" max="11" width="3.7109375" style="29" customWidth="1"/>
    <col min="12" max="12" width="9.140625" style="29"/>
    <col min="13" max="13" width="3.7109375" style="29" customWidth="1"/>
    <col min="14" max="14" width="14.5703125" style="29" customWidth="1"/>
    <col min="15" max="15" width="9.140625" style="29"/>
    <col min="16" max="16" width="2.7109375" style="29" customWidth="1"/>
    <col min="17" max="17" width="15.5703125" style="29" customWidth="1"/>
    <col min="18" max="18" width="9.140625" style="29"/>
    <col min="19" max="19" width="14.5703125" style="29" customWidth="1"/>
    <col min="20" max="20" width="3.7109375" style="29" customWidth="1"/>
    <col min="21" max="21" width="2.7109375" style="29" customWidth="1"/>
    <col min="22" max="22" width="3.140625" style="29" customWidth="1"/>
    <col min="23" max="23" width="2.7109375" style="29" customWidth="1"/>
    <col min="24" max="16384" width="9.140625" style="29"/>
  </cols>
  <sheetData>
    <row r="1" spans="1:27" hidden="1">
      <c r="A1" s="69"/>
      <c r="B1" s="69"/>
      <c r="C1" s="69"/>
      <c r="D1" s="69"/>
      <c r="E1" s="69"/>
      <c r="F1" s="69"/>
      <c r="G1" s="69"/>
      <c r="H1" s="69"/>
      <c r="I1" s="69"/>
      <c r="J1" s="69"/>
      <c r="K1" s="69"/>
      <c r="L1" s="69"/>
      <c r="M1" s="69"/>
      <c r="N1" s="69"/>
      <c r="O1" s="69"/>
      <c r="P1" s="69"/>
      <c r="Q1" s="69"/>
      <c r="R1" s="69"/>
      <c r="S1" s="69"/>
      <c r="T1" s="69"/>
      <c r="U1" s="69"/>
      <c r="V1" s="69"/>
      <c r="W1" s="69"/>
      <c r="X1" s="69"/>
      <c r="Y1" s="69"/>
      <c r="Z1" s="69"/>
      <c r="AA1" s="69"/>
    </row>
    <row r="2" spans="1:27">
      <c r="A2" s="69"/>
      <c r="B2" s="69"/>
      <c r="C2" s="69"/>
      <c r="D2" s="69"/>
      <c r="E2" s="69"/>
      <c r="F2" s="69"/>
      <c r="G2" s="69"/>
      <c r="H2" s="69"/>
      <c r="I2" s="69"/>
      <c r="J2" s="69"/>
      <c r="K2" s="69"/>
      <c r="L2" s="69"/>
      <c r="M2" s="69"/>
      <c r="N2" s="69"/>
      <c r="O2" s="69"/>
      <c r="P2" s="69"/>
      <c r="Q2" s="69"/>
      <c r="R2" s="69"/>
      <c r="S2" s="69"/>
      <c r="T2" s="69"/>
      <c r="U2" s="69"/>
      <c r="V2" s="69"/>
      <c r="W2" s="69"/>
      <c r="X2" s="69"/>
      <c r="Y2" s="69"/>
      <c r="Z2" s="69"/>
      <c r="AA2" s="69"/>
    </row>
    <row r="3" spans="1:27">
      <c r="A3" s="69"/>
      <c r="B3" s="35"/>
      <c r="C3" s="35"/>
      <c r="D3" s="264" t="s">
        <v>113</v>
      </c>
      <c r="E3" s="264"/>
      <c r="F3" s="264"/>
      <c r="G3" s="264"/>
      <c r="H3" s="264"/>
      <c r="I3" s="264"/>
      <c r="J3" s="264"/>
      <c r="K3" s="264"/>
      <c r="L3" s="264"/>
      <c r="M3" s="264"/>
      <c r="N3" s="264"/>
      <c r="O3" s="264"/>
      <c r="P3" s="264"/>
      <c r="Q3" s="264"/>
      <c r="R3" s="264"/>
      <c r="S3" s="264"/>
      <c r="T3" s="264"/>
      <c r="U3" s="264"/>
      <c r="V3" s="35"/>
      <c r="W3" s="69"/>
      <c r="X3" s="69"/>
      <c r="Y3" s="69"/>
      <c r="Z3" s="69"/>
      <c r="AA3" s="69"/>
    </row>
    <row r="4" spans="1:27" ht="18.75">
      <c r="A4" s="212"/>
      <c r="B4" s="213"/>
      <c r="C4" s="214"/>
      <c r="D4" s="264"/>
      <c r="E4" s="264"/>
      <c r="F4" s="264"/>
      <c r="G4" s="264"/>
      <c r="H4" s="264"/>
      <c r="I4" s="264"/>
      <c r="J4" s="264"/>
      <c r="K4" s="264"/>
      <c r="L4" s="264"/>
      <c r="M4" s="264"/>
      <c r="N4" s="264"/>
      <c r="O4" s="264"/>
      <c r="P4" s="264"/>
      <c r="Q4" s="264"/>
      <c r="R4" s="264"/>
      <c r="S4" s="264"/>
      <c r="T4" s="264"/>
      <c r="U4" s="264"/>
      <c r="V4" s="215"/>
      <c r="W4" s="216"/>
      <c r="X4" s="69"/>
      <c r="Y4" s="69"/>
      <c r="Z4" s="69"/>
      <c r="AA4" s="69"/>
    </row>
    <row r="5" spans="1:27" ht="18.75">
      <c r="A5" s="212"/>
      <c r="B5" s="213"/>
      <c r="C5" s="214"/>
      <c r="D5" s="264"/>
      <c r="E5" s="264"/>
      <c r="F5" s="264"/>
      <c r="G5" s="264"/>
      <c r="H5" s="264"/>
      <c r="I5" s="264"/>
      <c r="J5" s="264"/>
      <c r="K5" s="264"/>
      <c r="L5" s="264"/>
      <c r="M5" s="264"/>
      <c r="N5" s="264"/>
      <c r="O5" s="264"/>
      <c r="P5" s="264"/>
      <c r="Q5" s="264"/>
      <c r="R5" s="264"/>
      <c r="S5" s="264"/>
      <c r="T5" s="264"/>
      <c r="U5" s="264"/>
      <c r="V5" s="215"/>
      <c r="W5" s="216"/>
      <c r="X5" s="69"/>
      <c r="Y5" s="69"/>
      <c r="Z5" s="69"/>
      <c r="AA5" s="69"/>
    </row>
    <row r="6" spans="1:27" ht="36.75" customHeight="1">
      <c r="A6" s="68"/>
      <c r="B6" s="35"/>
      <c r="C6" s="214"/>
      <c r="D6" s="264"/>
      <c r="E6" s="264"/>
      <c r="F6" s="264"/>
      <c r="G6" s="264"/>
      <c r="H6" s="264"/>
      <c r="I6" s="264"/>
      <c r="J6" s="264"/>
      <c r="K6" s="264"/>
      <c r="L6" s="264"/>
      <c r="M6" s="264"/>
      <c r="N6" s="264"/>
      <c r="O6" s="264"/>
      <c r="P6" s="264"/>
      <c r="Q6" s="264"/>
      <c r="R6" s="264"/>
      <c r="S6" s="264"/>
      <c r="T6" s="264"/>
      <c r="U6" s="264"/>
      <c r="V6" s="215"/>
      <c r="W6" s="216"/>
      <c r="X6" s="69"/>
      <c r="Y6" s="69"/>
      <c r="Z6" s="69"/>
      <c r="AA6" s="69"/>
    </row>
    <row r="7" spans="1:27" ht="30" customHeight="1">
      <c r="A7" s="68"/>
      <c r="B7" s="217"/>
      <c r="C7" s="218"/>
      <c r="D7" s="253"/>
      <c r="E7" s="253"/>
      <c r="F7" s="253"/>
      <c r="G7" s="253"/>
      <c r="H7" s="253"/>
      <c r="I7" s="253"/>
      <c r="J7" s="253"/>
      <c r="K7" s="219"/>
      <c r="L7" s="219"/>
      <c r="M7" s="219"/>
      <c r="N7" s="219"/>
      <c r="O7" s="219"/>
      <c r="P7" s="219"/>
      <c r="Q7" s="219"/>
      <c r="R7" s="219"/>
      <c r="S7" s="219"/>
      <c r="T7" s="219"/>
      <c r="U7" s="219"/>
      <c r="V7" s="220"/>
      <c r="W7" s="216"/>
      <c r="X7" s="69"/>
      <c r="Y7" s="68"/>
      <c r="Z7" s="68"/>
      <c r="AA7" s="68"/>
    </row>
    <row r="8" spans="1:27" s="47" customFormat="1" ht="21">
      <c r="A8" s="73"/>
      <c r="B8" s="221"/>
      <c r="C8" s="218"/>
      <c r="D8" s="269" t="s">
        <v>114</v>
      </c>
      <c r="E8" s="269"/>
      <c r="F8" s="269"/>
      <c r="G8" s="270" t="s">
        <v>58</v>
      </c>
      <c r="H8" s="270"/>
      <c r="I8" s="270"/>
      <c r="J8" s="270"/>
      <c r="K8" s="222"/>
      <c r="L8" s="222"/>
      <c r="M8" s="222"/>
      <c r="N8" s="222"/>
      <c r="O8" s="222"/>
      <c r="P8" s="222"/>
      <c r="Q8" s="222"/>
      <c r="R8" s="222"/>
      <c r="S8" s="222"/>
      <c r="T8" s="222"/>
      <c r="U8" s="222"/>
      <c r="V8" s="223"/>
      <c r="W8" s="224"/>
      <c r="X8" s="71"/>
      <c r="Y8" s="73"/>
      <c r="Z8" s="73"/>
      <c r="AA8" s="73"/>
    </row>
    <row r="9" spans="1:27" ht="18" customHeight="1">
      <c r="A9" s="225"/>
      <c r="B9" s="220"/>
      <c r="C9" s="226"/>
      <c r="D9" s="268" t="s">
        <v>115</v>
      </c>
      <c r="E9" s="268"/>
      <c r="F9" s="268"/>
      <c r="G9" s="268"/>
      <c r="H9" s="268"/>
      <c r="I9" s="268"/>
      <c r="J9" s="268"/>
      <c r="K9" s="268"/>
      <c r="L9" s="268"/>
      <c r="M9" s="268"/>
      <c r="N9" s="268"/>
      <c r="O9" s="268"/>
      <c r="P9" s="268"/>
      <c r="Q9" s="268"/>
      <c r="R9" s="268"/>
      <c r="S9" s="227"/>
      <c r="T9" s="228"/>
      <c r="U9" s="226"/>
      <c r="V9" s="220"/>
      <c r="W9" s="212"/>
      <c r="X9" s="212"/>
      <c r="Y9" s="212"/>
      <c r="Z9" s="212"/>
      <c r="AA9" s="212"/>
    </row>
    <row r="10" spans="1:27" ht="18" customHeight="1">
      <c r="A10" s="225"/>
      <c r="B10" s="220"/>
      <c r="C10" s="226"/>
      <c r="D10" s="268"/>
      <c r="E10" s="268"/>
      <c r="F10" s="268"/>
      <c r="G10" s="268"/>
      <c r="H10" s="268"/>
      <c r="I10" s="268"/>
      <c r="J10" s="268"/>
      <c r="K10" s="268"/>
      <c r="L10" s="268"/>
      <c r="M10" s="268"/>
      <c r="N10" s="268"/>
      <c r="O10" s="268"/>
      <c r="P10" s="268"/>
      <c r="Q10" s="268"/>
      <c r="R10" s="268"/>
      <c r="S10" s="227"/>
      <c r="T10" s="228"/>
      <c r="U10" s="226"/>
      <c r="V10" s="220"/>
      <c r="W10" s="212"/>
      <c r="X10" s="212"/>
      <c r="Y10" s="212"/>
      <c r="Z10" s="212"/>
      <c r="AA10" s="212"/>
    </row>
    <row r="11" spans="1:27" ht="18" customHeight="1">
      <c r="A11" s="68"/>
      <c r="B11" s="217"/>
      <c r="C11" s="229"/>
      <c r="D11" s="268"/>
      <c r="E11" s="268"/>
      <c r="F11" s="268"/>
      <c r="G11" s="268"/>
      <c r="H11" s="268"/>
      <c r="I11" s="268"/>
      <c r="J11" s="268"/>
      <c r="K11" s="268"/>
      <c r="L11" s="268"/>
      <c r="M11" s="268"/>
      <c r="N11" s="268"/>
      <c r="O11" s="268"/>
      <c r="P11" s="268"/>
      <c r="Q11" s="268"/>
      <c r="R11" s="268"/>
      <c r="S11" s="227"/>
      <c r="T11" s="228"/>
      <c r="U11" s="226"/>
      <c r="V11" s="220"/>
      <c r="W11" s="212"/>
      <c r="X11" s="212"/>
      <c r="Y11" s="212"/>
      <c r="Z11" s="212"/>
      <c r="AA11" s="212"/>
    </row>
    <row r="12" spans="1:27" ht="20.25" customHeight="1">
      <c r="A12" s="68"/>
      <c r="B12" s="217"/>
      <c r="C12" s="35"/>
      <c r="D12" s="35"/>
      <c r="E12" s="230"/>
      <c r="F12" s="230"/>
      <c r="G12" s="230"/>
      <c r="H12" s="230"/>
      <c r="I12" s="230"/>
      <c r="J12" s="230"/>
      <c r="K12" s="230"/>
      <c r="L12" s="230"/>
      <c r="M12" s="230"/>
      <c r="N12" s="35"/>
      <c r="O12" s="35"/>
      <c r="P12" s="35"/>
      <c r="Q12" s="35"/>
      <c r="R12" s="215"/>
      <c r="S12" s="215"/>
      <c r="T12" s="215"/>
      <c r="U12" s="215"/>
      <c r="V12" s="220"/>
      <c r="W12" s="212"/>
      <c r="X12" s="212"/>
      <c r="Y12" s="212"/>
      <c r="Z12" s="212"/>
      <c r="AA12" s="212"/>
    </row>
    <row r="13" spans="1:27" ht="48" customHeight="1">
      <c r="A13" s="68"/>
      <c r="B13" s="217"/>
      <c r="C13" s="35"/>
      <c r="D13" s="276" t="s">
        <v>45</v>
      </c>
      <c r="E13" s="277"/>
      <c r="F13" s="277"/>
      <c r="G13" s="277"/>
      <c r="H13" s="271" t="s">
        <v>57</v>
      </c>
      <c r="I13" s="271"/>
      <c r="J13" s="271"/>
      <c r="K13" s="111"/>
      <c r="L13" s="35"/>
      <c r="M13" s="272" t="s">
        <v>48</v>
      </c>
      <c r="N13" s="272"/>
      <c r="O13" s="272"/>
      <c r="P13" s="272"/>
      <c r="Q13" s="273" t="s">
        <v>47</v>
      </c>
      <c r="R13" s="273"/>
      <c r="S13" s="273"/>
      <c r="T13" s="112"/>
      <c r="U13" s="215"/>
      <c r="V13" s="220"/>
      <c r="W13" s="212"/>
      <c r="X13" s="212"/>
      <c r="Y13" s="212"/>
      <c r="Z13" s="212"/>
      <c r="AA13" s="212"/>
    </row>
    <row r="14" spans="1:27" ht="18.75">
      <c r="A14" s="68"/>
      <c r="B14" s="217"/>
      <c r="C14" s="35"/>
      <c r="D14" s="113"/>
      <c r="E14" s="274" t="s">
        <v>49</v>
      </c>
      <c r="F14" s="274"/>
      <c r="G14" s="274"/>
      <c r="H14" s="274"/>
      <c r="I14" s="274"/>
      <c r="J14" s="274"/>
      <c r="K14" s="113"/>
      <c r="L14" s="35"/>
      <c r="M14" s="231"/>
      <c r="N14" s="275" t="s">
        <v>52</v>
      </c>
      <c r="O14" s="275"/>
      <c r="P14" s="275"/>
      <c r="Q14" s="275"/>
      <c r="R14" s="275"/>
      <c r="S14" s="275"/>
      <c r="T14" s="231"/>
      <c r="U14" s="35"/>
      <c r="V14" s="217"/>
      <c r="W14" s="216"/>
      <c r="X14" s="69"/>
      <c r="Y14" s="69"/>
      <c r="Z14" s="69"/>
      <c r="AA14" s="69"/>
    </row>
    <row r="15" spans="1:27" ht="27.95" customHeight="1">
      <c r="A15" s="68"/>
      <c r="B15" s="217"/>
      <c r="C15" s="35"/>
      <c r="D15" s="232"/>
      <c r="E15" s="274"/>
      <c r="F15" s="274"/>
      <c r="G15" s="274"/>
      <c r="H15" s="274"/>
      <c r="I15" s="274"/>
      <c r="J15" s="274"/>
      <c r="K15" s="114"/>
      <c r="L15" s="35"/>
      <c r="M15" s="231"/>
      <c r="N15" s="275"/>
      <c r="O15" s="275"/>
      <c r="P15" s="275"/>
      <c r="Q15" s="275"/>
      <c r="R15" s="275"/>
      <c r="S15" s="275"/>
      <c r="T15" s="115"/>
      <c r="U15" s="35"/>
      <c r="V15" s="217"/>
      <c r="W15" s="216"/>
      <c r="X15" s="69"/>
      <c r="Y15" s="69"/>
      <c r="Z15" s="69"/>
      <c r="AA15" s="69"/>
    </row>
    <row r="16" spans="1:27" ht="27.95" customHeight="1">
      <c r="A16" s="68"/>
      <c r="B16" s="217"/>
      <c r="C16" s="35"/>
      <c r="D16" s="114"/>
      <c r="E16" s="274"/>
      <c r="F16" s="274"/>
      <c r="G16" s="274"/>
      <c r="H16" s="274"/>
      <c r="I16" s="274"/>
      <c r="J16" s="274"/>
      <c r="K16" s="114"/>
      <c r="L16" s="35"/>
      <c r="M16" s="115"/>
      <c r="N16" s="275"/>
      <c r="O16" s="275"/>
      <c r="P16" s="275"/>
      <c r="Q16" s="275"/>
      <c r="R16" s="275"/>
      <c r="S16" s="275"/>
      <c r="T16" s="115"/>
      <c r="U16" s="35"/>
      <c r="V16" s="217"/>
      <c r="W16" s="216"/>
      <c r="X16" s="69"/>
      <c r="Y16" s="69"/>
      <c r="Z16" s="69"/>
      <c r="AA16" s="69"/>
    </row>
    <row r="17" spans="1:35" ht="94.5" customHeight="1">
      <c r="A17" s="68"/>
      <c r="B17" s="217"/>
      <c r="C17" s="35"/>
      <c r="D17" s="266" t="s">
        <v>51</v>
      </c>
      <c r="E17" s="266"/>
      <c r="F17" s="266"/>
      <c r="G17" s="266"/>
      <c r="H17" s="266"/>
      <c r="I17" s="266"/>
      <c r="J17" s="266"/>
      <c r="K17" s="266"/>
      <c r="L17" s="35"/>
      <c r="M17" s="116"/>
      <c r="N17" s="265" t="s">
        <v>46</v>
      </c>
      <c r="O17" s="265"/>
      <c r="P17" s="265"/>
      <c r="Q17" s="265"/>
      <c r="R17" s="265"/>
      <c r="S17" s="265"/>
      <c r="T17" s="265"/>
      <c r="U17" s="35"/>
      <c r="V17" s="217"/>
      <c r="W17" s="69"/>
      <c r="X17" s="69"/>
      <c r="Y17" s="69"/>
      <c r="Z17" s="69"/>
      <c r="AA17" s="69"/>
    </row>
    <row r="18" spans="1:35" ht="48.6" customHeight="1">
      <c r="A18" s="68"/>
      <c r="B18" s="217"/>
      <c r="C18" s="35"/>
      <c r="D18" s="35"/>
      <c r="E18" s="35"/>
      <c r="F18" s="267" t="s">
        <v>42</v>
      </c>
      <c r="G18" s="267"/>
      <c r="H18" s="267"/>
      <c r="I18" s="267"/>
      <c r="J18" s="267"/>
      <c r="K18" s="267"/>
      <c r="L18" s="267"/>
      <c r="M18" s="267"/>
      <c r="N18" s="267"/>
      <c r="O18" s="267"/>
      <c r="P18" s="267"/>
      <c r="Q18" s="267"/>
      <c r="R18" s="267"/>
      <c r="S18" s="233"/>
      <c r="T18" s="233"/>
      <c r="U18" s="35"/>
      <c r="V18" s="217"/>
      <c r="W18" s="69"/>
      <c r="X18" s="69"/>
      <c r="Y18" s="69"/>
      <c r="Z18" s="69"/>
      <c r="AA18" s="69"/>
    </row>
    <row r="19" spans="1:35" ht="15.95" customHeight="1">
      <c r="A19" s="68"/>
      <c r="B19" s="217"/>
      <c r="C19" s="35"/>
      <c r="D19" s="233"/>
      <c r="E19" s="233"/>
      <c r="F19" s="267"/>
      <c r="G19" s="267"/>
      <c r="H19" s="267"/>
      <c r="I19" s="267"/>
      <c r="J19" s="267"/>
      <c r="K19" s="267"/>
      <c r="L19" s="267"/>
      <c r="M19" s="267"/>
      <c r="N19" s="267"/>
      <c r="O19" s="267"/>
      <c r="P19" s="267"/>
      <c r="Q19" s="267"/>
      <c r="R19" s="267"/>
      <c r="S19" s="233"/>
      <c r="T19" s="233"/>
      <c r="U19" s="215"/>
      <c r="V19" s="220"/>
      <c r="W19" s="69"/>
      <c r="X19" s="69"/>
      <c r="Y19" s="69"/>
      <c r="Z19" s="69"/>
      <c r="AA19" s="69"/>
    </row>
    <row r="20" spans="1:35" ht="15.95" customHeight="1">
      <c r="A20" s="212"/>
      <c r="B20" s="234"/>
      <c r="C20" s="213"/>
      <c r="D20" s="233"/>
      <c r="E20" s="233"/>
      <c r="F20" s="267"/>
      <c r="G20" s="267"/>
      <c r="H20" s="267"/>
      <c r="I20" s="267"/>
      <c r="J20" s="267"/>
      <c r="K20" s="267"/>
      <c r="L20" s="267"/>
      <c r="M20" s="267"/>
      <c r="N20" s="267"/>
      <c r="O20" s="267"/>
      <c r="P20" s="267"/>
      <c r="Q20" s="267"/>
      <c r="R20" s="267"/>
      <c r="S20" s="233"/>
      <c r="T20" s="233"/>
      <c r="U20" s="35"/>
      <c r="V20" s="217"/>
      <c r="W20" s="69"/>
      <c r="X20" s="69"/>
      <c r="Y20" s="69"/>
      <c r="Z20" s="69"/>
      <c r="AA20" s="69"/>
    </row>
    <row r="21" spans="1:35" ht="15.95" customHeight="1">
      <c r="A21" s="212"/>
      <c r="B21" s="234"/>
      <c r="C21" s="213"/>
      <c r="D21" s="233"/>
      <c r="E21" s="233"/>
      <c r="F21" s="267" t="s">
        <v>53</v>
      </c>
      <c r="G21" s="267"/>
      <c r="H21" s="267"/>
      <c r="I21" s="267"/>
      <c r="J21" s="267"/>
      <c r="K21" s="267"/>
      <c r="L21" s="267"/>
      <c r="M21" s="267"/>
      <c r="N21" s="267"/>
      <c r="O21" s="267"/>
      <c r="P21" s="267"/>
      <c r="Q21" s="267"/>
      <c r="R21" s="267"/>
      <c r="S21" s="233"/>
      <c r="T21" s="233"/>
      <c r="U21" s="35"/>
      <c r="V21" s="217"/>
      <c r="W21" s="69"/>
      <c r="X21" s="69"/>
      <c r="Y21" s="69"/>
      <c r="Z21" s="69"/>
      <c r="AA21" s="69"/>
    </row>
    <row r="22" spans="1:35" ht="15.95" customHeight="1">
      <c r="A22" s="212"/>
      <c r="B22" s="234"/>
      <c r="C22" s="213"/>
      <c r="D22" s="233"/>
      <c r="E22" s="233"/>
      <c r="F22" s="267"/>
      <c r="G22" s="267"/>
      <c r="H22" s="267"/>
      <c r="I22" s="267"/>
      <c r="J22" s="267"/>
      <c r="K22" s="267"/>
      <c r="L22" s="267"/>
      <c r="M22" s="267"/>
      <c r="N22" s="267"/>
      <c r="O22" s="267"/>
      <c r="P22" s="267"/>
      <c r="Q22" s="267"/>
      <c r="R22" s="267"/>
      <c r="S22" s="233"/>
      <c r="T22" s="233"/>
      <c r="U22" s="35"/>
      <c r="V22" s="217"/>
      <c r="W22" s="69"/>
      <c r="X22" s="69"/>
      <c r="Y22" s="69"/>
      <c r="Z22" s="69"/>
      <c r="AA22" s="69"/>
    </row>
    <row r="23" spans="1:35" ht="15.95" customHeight="1">
      <c r="A23" s="212"/>
      <c r="B23" s="234"/>
      <c r="C23" s="213"/>
      <c r="D23" s="233"/>
      <c r="E23" s="233"/>
      <c r="F23" s="267"/>
      <c r="G23" s="267"/>
      <c r="H23" s="267"/>
      <c r="I23" s="267"/>
      <c r="J23" s="267"/>
      <c r="K23" s="267"/>
      <c r="L23" s="267"/>
      <c r="M23" s="267"/>
      <c r="N23" s="267"/>
      <c r="O23" s="267"/>
      <c r="P23" s="267"/>
      <c r="Q23" s="267"/>
      <c r="R23" s="267"/>
      <c r="S23" s="233"/>
      <c r="T23" s="233"/>
      <c r="U23" s="35"/>
      <c r="V23" s="217"/>
      <c r="W23" s="69"/>
      <c r="X23" s="69"/>
      <c r="Y23" s="69"/>
      <c r="Z23" s="69"/>
      <c r="AA23" s="69"/>
    </row>
    <row r="24" spans="1:35" ht="15.95" customHeight="1">
      <c r="A24" s="212"/>
      <c r="B24" s="234"/>
      <c r="C24" s="213"/>
      <c r="D24" s="233"/>
      <c r="E24" s="233"/>
      <c r="F24" s="267"/>
      <c r="G24" s="267"/>
      <c r="H24" s="267"/>
      <c r="I24" s="267"/>
      <c r="J24" s="267"/>
      <c r="K24" s="267"/>
      <c r="L24" s="267"/>
      <c r="M24" s="267"/>
      <c r="N24" s="267"/>
      <c r="O24" s="267"/>
      <c r="P24" s="267"/>
      <c r="Q24" s="267"/>
      <c r="R24" s="267"/>
      <c r="S24" s="233"/>
      <c r="T24" s="233"/>
      <c r="U24" s="35"/>
      <c r="V24" s="217"/>
      <c r="W24" s="69"/>
      <c r="X24" s="69"/>
      <c r="Y24" s="69"/>
      <c r="Z24" s="69"/>
      <c r="AA24" s="69"/>
    </row>
    <row r="25" spans="1:35" ht="15.95" customHeight="1">
      <c r="A25" s="212"/>
      <c r="B25" s="234"/>
      <c r="C25" s="213"/>
      <c r="D25" s="233"/>
      <c r="E25" s="233"/>
      <c r="F25" s="267"/>
      <c r="G25" s="267"/>
      <c r="H25" s="267"/>
      <c r="I25" s="267"/>
      <c r="J25" s="267"/>
      <c r="K25" s="267"/>
      <c r="L25" s="267"/>
      <c r="M25" s="267"/>
      <c r="N25" s="267"/>
      <c r="O25" s="267"/>
      <c r="P25" s="267"/>
      <c r="Q25" s="267"/>
      <c r="R25" s="267"/>
      <c r="S25" s="233"/>
      <c r="T25" s="233"/>
      <c r="U25" s="35"/>
      <c r="V25" s="217"/>
      <c r="W25" s="69"/>
      <c r="X25" s="69"/>
      <c r="Y25" s="235"/>
      <c r="Z25" s="235"/>
      <c r="AA25" s="235"/>
      <c r="AB25" s="236"/>
      <c r="AC25" s="236"/>
      <c r="AD25" s="236"/>
      <c r="AE25" s="236"/>
      <c r="AF25" s="236"/>
      <c r="AG25" s="236"/>
      <c r="AH25" s="236"/>
      <c r="AI25" s="236"/>
    </row>
    <row r="26" spans="1:35" ht="15.95" customHeight="1">
      <c r="A26" s="68"/>
      <c r="B26" s="217"/>
      <c r="C26" s="35"/>
      <c r="D26" s="233"/>
      <c r="E26" s="233"/>
      <c r="F26" s="233"/>
      <c r="G26" s="233"/>
      <c r="H26" s="233"/>
      <c r="I26" s="233"/>
      <c r="J26" s="233"/>
      <c r="K26" s="233"/>
      <c r="L26" s="233"/>
      <c r="M26" s="233"/>
      <c r="N26" s="233"/>
      <c r="O26" s="233"/>
      <c r="P26" s="233"/>
      <c r="Q26" s="233"/>
      <c r="R26" s="233"/>
      <c r="S26" s="233"/>
      <c r="T26" s="233"/>
      <c r="U26" s="215"/>
      <c r="V26" s="220"/>
      <c r="W26" s="69"/>
      <c r="X26" s="69"/>
      <c r="Y26" s="235"/>
      <c r="Z26" s="235"/>
      <c r="AA26" s="235"/>
      <c r="AB26" s="236"/>
      <c r="AC26" s="236"/>
      <c r="AD26" s="236"/>
      <c r="AE26" s="236"/>
      <c r="AF26" s="236"/>
      <c r="AG26" s="236"/>
      <c r="AH26" s="236"/>
      <c r="AI26" s="236"/>
    </row>
    <row r="27" spans="1:35" ht="39.950000000000003" customHeight="1">
      <c r="A27" s="68"/>
      <c r="B27" s="217"/>
      <c r="C27" s="217"/>
      <c r="D27" s="217"/>
      <c r="E27" s="217"/>
      <c r="F27" s="217"/>
      <c r="G27" s="217"/>
      <c r="H27" s="217"/>
      <c r="I27" s="217"/>
      <c r="J27" s="217"/>
      <c r="K27" s="217"/>
      <c r="L27" s="217"/>
      <c r="M27" s="217"/>
      <c r="N27" s="217"/>
      <c r="O27" s="217"/>
      <c r="P27" s="217"/>
      <c r="Q27" s="217"/>
      <c r="R27" s="220"/>
      <c r="S27" s="220"/>
      <c r="T27" s="220"/>
      <c r="U27" s="220"/>
      <c r="V27" s="220"/>
      <c r="W27" s="69"/>
      <c r="X27" s="69"/>
      <c r="Y27" s="237"/>
      <c r="Z27" s="237"/>
      <c r="AA27" s="237"/>
      <c r="AB27" s="238"/>
      <c r="AC27" s="238"/>
      <c r="AD27" s="238"/>
      <c r="AE27" s="238"/>
      <c r="AF27" s="238"/>
      <c r="AG27" s="238"/>
      <c r="AH27" s="238"/>
      <c r="AI27" s="238"/>
    </row>
    <row r="28" spans="1:35" ht="21">
      <c r="A28" s="68"/>
      <c r="B28" s="217"/>
      <c r="C28" s="217"/>
      <c r="D28" s="288" t="s">
        <v>72</v>
      </c>
      <c r="E28" s="289"/>
      <c r="F28" s="289"/>
      <c r="G28" s="289"/>
      <c r="H28" s="289"/>
      <c r="I28" s="254"/>
      <c r="J28" s="288" t="s">
        <v>72</v>
      </c>
      <c r="K28" s="288"/>
      <c r="L28" s="288"/>
      <c r="M28" s="288"/>
      <c r="N28" s="288"/>
      <c r="O28" s="254"/>
      <c r="P28" s="288" t="s">
        <v>72</v>
      </c>
      <c r="Q28" s="288"/>
      <c r="R28" s="288"/>
      <c r="S28" s="288"/>
      <c r="T28" s="223"/>
      <c r="U28" s="220"/>
      <c r="V28" s="220"/>
      <c r="W28" s="69"/>
      <c r="X28" s="69"/>
      <c r="Y28" s="235"/>
      <c r="Z28" s="235"/>
      <c r="AA28" s="235"/>
      <c r="AB28" s="236"/>
      <c r="AC28" s="236"/>
      <c r="AD28" s="236"/>
      <c r="AE28" s="236"/>
      <c r="AF28" s="236"/>
      <c r="AG28" s="236"/>
      <c r="AH28" s="236"/>
      <c r="AI28" s="236"/>
    </row>
    <row r="29" spans="1:35" s="47" customFormat="1" ht="20.25" customHeight="1">
      <c r="A29" s="73"/>
      <c r="B29" s="221"/>
      <c r="C29" s="221"/>
      <c r="D29" s="287" t="s">
        <v>54</v>
      </c>
      <c r="E29" s="287"/>
      <c r="F29" s="287"/>
      <c r="G29" s="287"/>
      <c r="H29" s="287"/>
      <c r="I29" s="254"/>
      <c r="J29" s="290" t="s">
        <v>59</v>
      </c>
      <c r="K29" s="290"/>
      <c r="L29" s="290"/>
      <c r="M29" s="290"/>
      <c r="N29" s="290"/>
      <c r="O29" s="254"/>
      <c r="P29" s="291" t="s">
        <v>55</v>
      </c>
      <c r="Q29" s="291"/>
      <c r="R29" s="291"/>
      <c r="S29" s="291"/>
      <c r="T29" s="223"/>
      <c r="U29" s="223"/>
      <c r="V29" s="223"/>
      <c r="W29" s="71"/>
      <c r="X29" s="71"/>
      <c r="Y29" s="239"/>
      <c r="Z29" s="239"/>
      <c r="AA29" s="239"/>
      <c r="AB29" s="240"/>
      <c r="AC29" s="240"/>
      <c r="AD29" s="240"/>
      <c r="AE29" s="240"/>
      <c r="AF29" s="240"/>
      <c r="AG29" s="240"/>
      <c r="AH29" s="240"/>
      <c r="AI29" s="240"/>
    </row>
    <row r="30" spans="1:35" ht="116.1" customHeight="1">
      <c r="A30" s="68"/>
      <c r="B30" s="217"/>
      <c r="C30" s="217"/>
      <c r="D30" s="281" t="s">
        <v>43</v>
      </c>
      <c r="E30" s="281"/>
      <c r="F30" s="281"/>
      <c r="G30" s="281"/>
      <c r="H30" s="281"/>
      <c r="I30" s="282"/>
      <c r="J30" s="283" t="s">
        <v>44</v>
      </c>
      <c r="K30" s="283"/>
      <c r="L30" s="283"/>
      <c r="M30" s="283"/>
      <c r="N30" s="283"/>
      <c r="O30" s="284"/>
      <c r="P30" s="285" t="s">
        <v>73</v>
      </c>
      <c r="Q30" s="285"/>
      <c r="R30" s="285"/>
      <c r="S30" s="285"/>
      <c r="T30" s="285"/>
      <c r="U30" s="285"/>
      <c r="V30" s="220"/>
      <c r="W30" s="69"/>
      <c r="X30" s="69"/>
      <c r="Y30" s="237"/>
      <c r="Z30" s="237"/>
      <c r="AA30" s="237"/>
      <c r="AB30" s="238"/>
      <c r="AC30" s="238"/>
      <c r="AD30" s="238"/>
      <c r="AE30" s="238"/>
      <c r="AF30" s="238"/>
      <c r="AG30" s="238"/>
      <c r="AH30" s="238"/>
      <c r="AI30" s="238"/>
    </row>
    <row r="31" spans="1:35" ht="39.950000000000003" customHeight="1">
      <c r="A31" s="68"/>
      <c r="B31" s="217"/>
      <c r="C31" s="217"/>
      <c r="D31" s="281"/>
      <c r="E31" s="281"/>
      <c r="F31" s="281"/>
      <c r="G31" s="281"/>
      <c r="H31" s="281"/>
      <c r="I31" s="282"/>
      <c r="J31" s="283"/>
      <c r="K31" s="283"/>
      <c r="L31" s="283"/>
      <c r="M31" s="283"/>
      <c r="N31" s="283"/>
      <c r="O31" s="284"/>
      <c r="P31" s="285"/>
      <c r="Q31" s="285"/>
      <c r="R31" s="285"/>
      <c r="S31" s="285"/>
      <c r="T31" s="285"/>
      <c r="U31" s="285"/>
      <c r="V31" s="220"/>
      <c r="W31" s="69"/>
      <c r="X31" s="69"/>
      <c r="Y31" s="237"/>
      <c r="Z31" s="237"/>
      <c r="AA31" s="237"/>
      <c r="AB31" s="238"/>
      <c r="AC31" s="238"/>
      <c r="AD31" s="238"/>
      <c r="AE31" s="238"/>
      <c r="AF31" s="238"/>
      <c r="AG31" s="238"/>
      <c r="AH31" s="238"/>
      <c r="AI31" s="238"/>
    </row>
    <row r="32" spans="1:35" ht="18.75" customHeight="1">
      <c r="A32" s="212"/>
      <c r="B32" s="234"/>
      <c r="C32" s="217"/>
      <c r="D32" s="217"/>
      <c r="E32" s="217"/>
      <c r="F32" s="217"/>
      <c r="G32" s="217"/>
      <c r="H32" s="217"/>
      <c r="I32" s="217"/>
      <c r="J32" s="217"/>
      <c r="K32" s="217"/>
      <c r="L32" s="217"/>
      <c r="M32" s="217"/>
      <c r="N32" s="217"/>
      <c r="O32" s="217"/>
      <c r="P32" s="286" t="s">
        <v>116</v>
      </c>
      <c r="Q32" s="286"/>
      <c r="R32" s="286"/>
      <c r="S32" s="286"/>
      <c r="T32" s="286"/>
      <c r="U32" s="286"/>
      <c r="V32" s="217"/>
      <c r="W32" s="69"/>
      <c r="X32" s="69"/>
      <c r="Y32" s="235"/>
      <c r="Z32" s="235"/>
      <c r="AA32" s="235"/>
      <c r="AB32" s="236"/>
      <c r="AC32" s="236"/>
      <c r="AD32" s="236"/>
      <c r="AE32" s="236"/>
      <c r="AF32" s="236"/>
      <c r="AG32" s="236"/>
      <c r="AH32" s="236"/>
      <c r="AI32" s="236"/>
    </row>
    <row r="33" spans="1:35" ht="18.75" customHeight="1">
      <c r="A33" s="212"/>
      <c r="B33" s="234"/>
      <c r="C33" s="217"/>
      <c r="D33" s="241" t="s">
        <v>110</v>
      </c>
      <c r="E33" s="217"/>
      <c r="F33" s="217"/>
      <c r="G33" s="217"/>
      <c r="H33" s="217"/>
      <c r="I33" s="217"/>
      <c r="J33" s="217"/>
      <c r="K33" s="217"/>
      <c r="L33" s="217"/>
      <c r="M33" s="217"/>
      <c r="N33" s="217"/>
      <c r="O33" s="217"/>
      <c r="P33" s="286"/>
      <c r="Q33" s="286"/>
      <c r="R33" s="286"/>
      <c r="S33" s="286"/>
      <c r="T33" s="286"/>
      <c r="U33" s="286"/>
      <c r="V33" s="217"/>
      <c r="W33" s="69"/>
      <c r="X33" s="69"/>
      <c r="Y33" s="235"/>
      <c r="Z33" s="235"/>
      <c r="AA33" s="235"/>
      <c r="AB33" s="236"/>
      <c r="AC33" s="236"/>
      <c r="AD33" s="236"/>
      <c r="AE33" s="236"/>
      <c r="AF33" s="236"/>
      <c r="AG33" s="236"/>
      <c r="AH33" s="236"/>
      <c r="AI33" s="236"/>
    </row>
    <row r="34" spans="1:35" ht="18.75">
      <c r="A34" s="212"/>
      <c r="B34" s="234"/>
      <c r="C34" s="217"/>
      <c r="D34" s="217"/>
      <c r="E34" s="217"/>
      <c r="F34" s="217"/>
      <c r="G34" s="217"/>
      <c r="H34" s="217"/>
      <c r="I34" s="217"/>
      <c r="J34" s="217"/>
      <c r="K34" s="217"/>
      <c r="L34" s="217"/>
      <c r="M34" s="217"/>
      <c r="N34" s="217"/>
      <c r="O34" s="217"/>
      <c r="P34" s="242"/>
      <c r="Q34" s="242"/>
      <c r="R34" s="242"/>
      <c r="S34" s="242"/>
      <c r="T34" s="242"/>
      <c r="U34" s="217"/>
      <c r="V34" s="217"/>
      <c r="W34" s="69"/>
      <c r="X34" s="69"/>
      <c r="Y34" s="69"/>
      <c r="Z34" s="69"/>
      <c r="AA34" s="69"/>
    </row>
    <row r="35" spans="1:35" ht="20.100000000000001" customHeight="1">
      <c r="A35" s="212"/>
      <c r="B35" s="213"/>
      <c r="C35" s="213"/>
      <c r="D35" s="258" t="s">
        <v>74</v>
      </c>
      <c r="E35" s="258"/>
      <c r="F35" s="258"/>
      <c r="G35" s="258"/>
      <c r="H35" s="258"/>
      <c r="I35" s="258"/>
      <c r="J35" s="258"/>
      <c r="K35" s="258"/>
      <c r="L35" s="258"/>
      <c r="M35" s="258"/>
      <c r="N35" s="258"/>
      <c r="O35" s="258"/>
      <c r="P35" s="258"/>
      <c r="Q35" s="258"/>
      <c r="R35" s="258"/>
      <c r="S35" s="258"/>
      <c r="T35" s="258"/>
      <c r="U35" s="35"/>
      <c r="V35" s="35"/>
      <c r="W35" s="69"/>
      <c r="X35" s="69"/>
      <c r="Y35" s="69"/>
      <c r="Z35" s="69"/>
      <c r="AA35" s="69"/>
    </row>
    <row r="36" spans="1:35" ht="25.5" customHeight="1">
      <c r="A36" s="243"/>
      <c r="B36" s="244"/>
      <c r="C36" s="244"/>
      <c r="D36" s="258"/>
      <c r="E36" s="258"/>
      <c r="F36" s="258"/>
      <c r="G36" s="258"/>
      <c r="H36" s="258"/>
      <c r="I36" s="258"/>
      <c r="J36" s="258"/>
      <c r="K36" s="258"/>
      <c r="L36" s="258"/>
      <c r="M36" s="258"/>
      <c r="N36" s="258"/>
      <c r="O36" s="258"/>
      <c r="P36" s="258"/>
      <c r="Q36" s="258"/>
      <c r="R36" s="258"/>
      <c r="S36" s="258"/>
      <c r="T36" s="258"/>
      <c r="U36" s="244"/>
      <c r="V36" s="35"/>
      <c r="W36" s="69"/>
      <c r="X36" s="69"/>
      <c r="Y36" s="69"/>
      <c r="Z36" s="69"/>
      <c r="AA36" s="69"/>
    </row>
    <row r="37" spans="1:35" ht="24.75" customHeight="1">
      <c r="A37" s="243"/>
      <c r="B37" s="244"/>
      <c r="C37" s="244"/>
      <c r="D37" s="258"/>
      <c r="E37" s="258"/>
      <c r="F37" s="258"/>
      <c r="G37" s="258"/>
      <c r="H37" s="258"/>
      <c r="I37" s="258"/>
      <c r="J37" s="258"/>
      <c r="K37" s="258"/>
      <c r="L37" s="258"/>
      <c r="M37" s="258"/>
      <c r="N37" s="258"/>
      <c r="O37" s="258"/>
      <c r="P37" s="258"/>
      <c r="Q37" s="258"/>
      <c r="R37" s="258"/>
      <c r="S37" s="258"/>
      <c r="T37" s="258"/>
      <c r="U37" s="244"/>
      <c r="V37" s="35"/>
      <c r="W37" s="69"/>
      <c r="X37" s="69"/>
      <c r="Y37" s="69"/>
      <c r="Z37" s="69"/>
      <c r="AA37" s="69"/>
    </row>
    <row r="38" spans="1:35" ht="18.75">
      <c r="A38" s="245"/>
      <c r="B38" s="246"/>
      <c r="C38" s="35"/>
      <c r="D38" s="35"/>
      <c r="E38" s="35"/>
      <c r="F38" s="35"/>
      <c r="G38" s="259" t="s">
        <v>69</v>
      </c>
      <c r="H38" s="259"/>
      <c r="I38" s="247" t="s">
        <v>40</v>
      </c>
      <c r="J38" s="255"/>
      <c r="K38" s="280" t="s">
        <v>56</v>
      </c>
      <c r="L38" s="280"/>
      <c r="M38" s="280"/>
      <c r="N38" s="280"/>
      <c r="O38" s="280"/>
      <c r="P38" s="280"/>
      <c r="Q38" s="280"/>
      <c r="R38" s="280"/>
      <c r="S38" s="35"/>
      <c r="T38" s="35"/>
      <c r="U38" s="35"/>
      <c r="V38" s="35"/>
      <c r="W38" s="69"/>
      <c r="X38" s="69"/>
      <c r="Y38" s="69"/>
      <c r="Z38" s="69"/>
      <c r="AA38" s="69"/>
    </row>
    <row r="39" spans="1:35" ht="18.75">
      <c r="A39" s="245"/>
      <c r="B39" s="246"/>
      <c r="C39" s="35"/>
      <c r="D39" s="35"/>
      <c r="E39" s="35"/>
      <c r="F39" s="35"/>
      <c r="G39" s="260"/>
      <c r="H39" s="260"/>
      <c r="I39" s="248" t="s">
        <v>41</v>
      </c>
      <c r="J39" s="256"/>
      <c r="K39" s="279" t="s">
        <v>120</v>
      </c>
      <c r="L39" s="279"/>
      <c r="M39" s="279"/>
      <c r="N39" s="279"/>
      <c r="O39" s="279"/>
      <c r="P39" s="279"/>
      <c r="Q39" s="279"/>
      <c r="R39" s="279"/>
      <c r="S39" s="35"/>
      <c r="T39" s="35"/>
      <c r="U39" s="35"/>
      <c r="V39" s="35"/>
      <c r="W39" s="69"/>
      <c r="X39" s="69"/>
      <c r="Y39" s="69"/>
      <c r="Z39" s="69"/>
      <c r="AA39" s="69"/>
    </row>
    <row r="40" spans="1:35" ht="18.75">
      <c r="A40" s="245"/>
      <c r="B40" s="246"/>
      <c r="C40" s="35"/>
      <c r="D40" s="35"/>
      <c r="E40" s="35"/>
      <c r="F40" s="35"/>
      <c r="G40" s="259"/>
      <c r="H40" s="259"/>
      <c r="I40" s="247" t="s">
        <v>70</v>
      </c>
      <c r="J40" s="255"/>
      <c r="K40" s="278" t="s">
        <v>71</v>
      </c>
      <c r="L40" s="278"/>
      <c r="M40" s="278"/>
      <c r="N40" s="278"/>
      <c r="O40" s="278"/>
      <c r="P40" s="278"/>
      <c r="Q40" s="278"/>
      <c r="R40" s="278"/>
      <c r="S40" s="35"/>
      <c r="T40" s="35"/>
      <c r="U40" s="35"/>
      <c r="V40" s="35"/>
      <c r="W40" s="69"/>
      <c r="X40" s="69"/>
      <c r="Y40" s="69"/>
      <c r="Z40" s="69"/>
      <c r="AA40" s="69"/>
    </row>
    <row r="41" spans="1:35">
      <c r="A41" s="249"/>
      <c r="B41" s="213"/>
      <c r="C41" s="213"/>
      <c r="D41" s="35"/>
      <c r="E41" s="35"/>
      <c r="F41" s="35"/>
      <c r="G41" s="35"/>
      <c r="H41" s="35"/>
      <c r="I41" s="35"/>
      <c r="J41" s="35"/>
      <c r="K41" s="35"/>
      <c r="L41" s="35"/>
      <c r="M41" s="35"/>
      <c r="N41" s="35"/>
      <c r="O41" s="35"/>
      <c r="P41" s="35"/>
      <c r="Q41" s="35"/>
      <c r="R41" s="35"/>
      <c r="S41" s="35"/>
      <c r="T41" s="35"/>
      <c r="U41" s="35"/>
      <c r="V41" s="35"/>
      <c r="W41" s="69"/>
      <c r="X41" s="69"/>
      <c r="Y41" s="69"/>
      <c r="Z41" s="69"/>
      <c r="AA41" s="69"/>
    </row>
    <row r="42" spans="1:35" ht="21" customHeight="1">
      <c r="A42" s="69"/>
      <c r="B42" s="261"/>
      <c r="C42" s="261"/>
      <c r="D42" s="261"/>
      <c r="E42" s="261"/>
      <c r="F42" s="261"/>
      <c r="G42" s="261"/>
      <c r="H42" s="261"/>
      <c r="I42" s="261"/>
      <c r="J42" s="261"/>
      <c r="K42" s="261"/>
      <c r="L42" s="261"/>
      <c r="M42" s="261"/>
      <c r="N42" s="261"/>
      <c r="O42" s="69"/>
      <c r="P42" s="69"/>
      <c r="Q42" s="69"/>
      <c r="R42" s="263"/>
      <c r="S42" s="263"/>
      <c r="T42" s="263"/>
      <c r="U42" s="263"/>
      <c r="V42" s="250"/>
      <c r="W42" s="69"/>
      <c r="X42" s="69"/>
      <c r="Y42" s="69"/>
      <c r="Z42" s="69"/>
      <c r="AA42" s="69"/>
    </row>
    <row r="43" spans="1:35" ht="21" customHeight="1">
      <c r="A43" s="69"/>
      <c r="B43" s="262"/>
      <c r="C43" s="262"/>
      <c r="D43" s="262"/>
      <c r="E43" s="262"/>
      <c r="F43" s="262"/>
      <c r="G43" s="262"/>
      <c r="H43" s="262"/>
      <c r="I43" s="262"/>
      <c r="J43" s="262"/>
      <c r="K43" s="262"/>
      <c r="L43" s="262"/>
      <c r="M43" s="262"/>
      <c r="N43" s="262"/>
      <c r="O43" s="251"/>
      <c r="P43" s="251"/>
      <c r="Q43" s="251"/>
      <c r="R43" s="263"/>
      <c r="S43" s="263"/>
      <c r="T43" s="263"/>
      <c r="U43" s="263"/>
      <c r="V43" s="250"/>
      <c r="W43" s="69"/>
      <c r="X43" s="69"/>
      <c r="Y43" s="69"/>
      <c r="Z43" s="69"/>
      <c r="AA43" s="69"/>
    </row>
    <row r="44" spans="1:35" ht="21" customHeight="1">
      <c r="A44" s="69"/>
      <c r="B44" s="262"/>
      <c r="C44" s="262"/>
      <c r="D44" s="262"/>
      <c r="E44" s="262"/>
      <c r="F44" s="262"/>
      <c r="G44" s="262"/>
      <c r="H44" s="262"/>
      <c r="I44" s="262"/>
      <c r="J44" s="262"/>
      <c r="K44" s="262"/>
      <c r="L44" s="262"/>
      <c r="M44" s="262"/>
      <c r="N44" s="262"/>
      <c r="O44" s="251"/>
      <c r="P44" s="251"/>
      <c r="Q44" s="251"/>
      <c r="R44" s="263"/>
      <c r="S44" s="263"/>
      <c r="T44" s="263"/>
      <c r="U44" s="263"/>
      <c r="V44" s="250"/>
      <c r="W44" s="69"/>
      <c r="X44" s="69"/>
      <c r="Y44" s="69"/>
      <c r="Z44" s="69"/>
      <c r="AA44" s="69"/>
    </row>
    <row r="45" spans="1:35" ht="21" customHeight="1">
      <c r="A45" s="69"/>
      <c r="B45" s="262"/>
      <c r="C45" s="262"/>
      <c r="D45" s="262"/>
      <c r="E45" s="262"/>
      <c r="F45" s="262"/>
      <c r="G45" s="262"/>
      <c r="H45" s="262"/>
      <c r="I45" s="262"/>
      <c r="J45" s="262"/>
      <c r="K45" s="262"/>
      <c r="L45" s="262"/>
      <c r="M45" s="262"/>
      <c r="N45" s="262"/>
      <c r="O45" s="69"/>
      <c r="P45" s="69"/>
      <c r="Q45" s="69"/>
      <c r="R45" s="263"/>
      <c r="S45" s="263"/>
      <c r="T45" s="263"/>
      <c r="U45" s="263"/>
      <c r="V45" s="250"/>
      <c r="W45" s="69"/>
      <c r="X45" s="69"/>
      <c r="Y45" s="69"/>
      <c r="Z45" s="69"/>
      <c r="AA45" s="69"/>
    </row>
    <row r="46" spans="1:35">
      <c r="A46" s="69"/>
      <c r="B46" s="68"/>
      <c r="C46" s="68"/>
      <c r="D46" s="68"/>
      <c r="E46" s="68"/>
      <c r="F46" s="68"/>
      <c r="G46" s="68"/>
      <c r="H46" s="68"/>
      <c r="I46" s="68"/>
      <c r="J46" s="68"/>
      <c r="K46" s="68"/>
      <c r="L46" s="68"/>
      <c r="M46" s="68"/>
      <c r="N46" s="68"/>
      <c r="O46" s="68"/>
      <c r="P46" s="68"/>
      <c r="Q46" s="68"/>
      <c r="R46" s="68"/>
      <c r="S46" s="68"/>
      <c r="T46" s="68"/>
      <c r="U46" s="68"/>
      <c r="V46" s="68"/>
      <c r="W46" s="69"/>
      <c r="X46" s="69"/>
      <c r="Y46" s="69"/>
      <c r="Z46" s="69"/>
      <c r="AA46" s="69"/>
    </row>
    <row r="47" spans="1:35" ht="18.75">
      <c r="A47" s="68"/>
      <c r="B47" s="68"/>
      <c r="C47" s="68"/>
      <c r="D47" s="252"/>
      <c r="E47" s="68"/>
      <c r="F47" s="68"/>
      <c r="G47" s="68"/>
      <c r="H47" s="68"/>
      <c r="I47" s="68"/>
      <c r="J47" s="68"/>
      <c r="K47" s="68"/>
      <c r="L47" s="68"/>
      <c r="M47" s="68"/>
      <c r="N47" s="68"/>
      <c r="O47" s="68"/>
      <c r="P47" s="68"/>
      <c r="Q47" s="68"/>
      <c r="R47" s="68"/>
      <c r="S47" s="68"/>
      <c r="T47" s="68"/>
      <c r="U47" s="68"/>
      <c r="V47" s="68"/>
      <c r="W47" s="69"/>
      <c r="X47" s="69"/>
      <c r="Y47" s="69"/>
      <c r="Z47" s="69"/>
      <c r="AA47" s="69"/>
    </row>
    <row r="48" spans="1:35" ht="22.5" customHeight="1">
      <c r="A48" s="68"/>
      <c r="B48" s="68"/>
      <c r="C48" s="68"/>
      <c r="D48" s="68"/>
      <c r="E48" s="257"/>
      <c r="F48" s="257"/>
      <c r="G48" s="257"/>
      <c r="H48" s="257"/>
      <c r="I48" s="257"/>
      <c r="J48" s="257"/>
      <c r="K48" s="257"/>
      <c r="L48" s="257"/>
      <c r="M48" s="257"/>
      <c r="N48" s="257"/>
      <c r="O48" s="257"/>
      <c r="P48" s="68"/>
      <c r="Q48" s="68"/>
      <c r="R48" s="68"/>
      <c r="S48" s="68"/>
      <c r="T48" s="68"/>
      <c r="U48" s="68"/>
      <c r="V48" s="68"/>
      <c r="W48" s="69"/>
      <c r="X48" s="69"/>
      <c r="Y48" s="69"/>
      <c r="Z48" s="69"/>
      <c r="AA48" s="69"/>
    </row>
    <row r="49" spans="1:27" ht="22.5" customHeight="1">
      <c r="A49" s="68"/>
      <c r="B49" s="68"/>
      <c r="C49" s="68"/>
      <c r="D49" s="68"/>
      <c r="E49" s="257"/>
      <c r="F49" s="257"/>
      <c r="G49" s="257"/>
      <c r="H49" s="257"/>
      <c r="I49" s="257"/>
      <c r="J49" s="257"/>
      <c r="K49" s="257"/>
      <c r="L49" s="257"/>
      <c r="M49" s="257"/>
      <c r="N49" s="257"/>
      <c r="O49" s="257"/>
      <c r="P49" s="68"/>
      <c r="Q49" s="68"/>
      <c r="R49" s="68"/>
      <c r="S49" s="68"/>
      <c r="T49" s="68"/>
      <c r="U49" s="68"/>
      <c r="V49" s="68"/>
      <c r="W49" s="69"/>
      <c r="X49" s="69"/>
      <c r="Y49" s="69"/>
      <c r="Z49" s="69"/>
      <c r="AA49" s="69"/>
    </row>
    <row r="50" spans="1:27">
      <c r="A50" s="68"/>
      <c r="B50" s="68"/>
      <c r="C50" s="68"/>
      <c r="D50" s="68"/>
      <c r="E50" s="68"/>
      <c r="F50" s="68"/>
      <c r="G50" s="68"/>
      <c r="H50" s="68"/>
      <c r="I50" s="68"/>
      <c r="J50" s="68"/>
      <c r="K50" s="68"/>
      <c r="L50" s="68"/>
      <c r="M50" s="68"/>
      <c r="N50" s="68"/>
      <c r="O50" s="68"/>
      <c r="P50" s="68"/>
      <c r="Q50" s="68"/>
      <c r="R50" s="68"/>
      <c r="S50" s="68"/>
      <c r="T50" s="68"/>
      <c r="U50" s="68"/>
      <c r="V50" s="68"/>
      <c r="W50" s="69"/>
      <c r="X50" s="69"/>
      <c r="Y50" s="69"/>
      <c r="Z50" s="69"/>
      <c r="AA50" s="69"/>
    </row>
    <row r="51" spans="1:27">
      <c r="A51" s="68"/>
      <c r="B51" s="68"/>
      <c r="C51" s="68"/>
      <c r="D51" s="68"/>
      <c r="E51" s="68"/>
      <c r="F51" s="68"/>
      <c r="G51" s="68"/>
      <c r="H51" s="68"/>
      <c r="I51" s="68"/>
      <c r="J51" s="68"/>
      <c r="K51" s="68"/>
      <c r="L51" s="68"/>
      <c r="M51" s="68"/>
      <c r="N51" s="68"/>
      <c r="O51" s="68"/>
      <c r="P51" s="68"/>
      <c r="Q51" s="68"/>
      <c r="R51" s="68"/>
      <c r="S51" s="68"/>
      <c r="T51" s="68"/>
      <c r="U51" s="68"/>
      <c r="V51" s="68"/>
      <c r="W51" s="69"/>
      <c r="X51" s="69"/>
      <c r="Y51" s="69"/>
      <c r="Z51" s="69"/>
      <c r="AA51" s="69"/>
    </row>
    <row r="52" spans="1:27">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row>
    <row r="53" spans="1:27">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row>
    <row r="54" spans="1:27">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row>
    <row r="55" spans="1:27">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row>
    <row r="60" spans="1:27">
      <c r="G60"/>
      <c r="H60"/>
      <c r="I60"/>
      <c r="J60"/>
      <c r="K60"/>
      <c r="L60"/>
      <c r="M60"/>
      <c r="N60"/>
    </row>
  </sheetData>
  <sheetProtection algorithmName="SHA-512" hashValue="E8Yhq9TUvGaW4MHnjTxfDYjF7ld1yrdA99O5KXvQm6cPAL5U0oDKNAAhybjS/O0zQ0+/zAp+GMOnJsT/ByUfqQ==" saltValue="0UQVETTemYodoK314zvLog==" spinCount="100000" sheet="1" objects="1" scenarios="1" selectLockedCells="1"/>
  <mergeCells count="36">
    <mergeCell ref="P32:U33"/>
    <mergeCell ref="D29:H29"/>
    <mergeCell ref="D28:H28"/>
    <mergeCell ref="J28:N28"/>
    <mergeCell ref="J29:N29"/>
    <mergeCell ref="P28:S28"/>
    <mergeCell ref="P29:S29"/>
    <mergeCell ref="D30:H31"/>
    <mergeCell ref="I30:I31"/>
    <mergeCell ref="J30:N31"/>
    <mergeCell ref="O30:O31"/>
    <mergeCell ref="P30:U31"/>
    <mergeCell ref="D3:U6"/>
    <mergeCell ref="N17:T17"/>
    <mergeCell ref="D17:K17"/>
    <mergeCell ref="F18:R20"/>
    <mergeCell ref="F21:R25"/>
    <mergeCell ref="D9:R11"/>
    <mergeCell ref="D8:F8"/>
    <mergeCell ref="G8:J8"/>
    <mergeCell ref="H13:J13"/>
    <mergeCell ref="M13:P13"/>
    <mergeCell ref="Q13:S13"/>
    <mergeCell ref="E14:J16"/>
    <mergeCell ref="N14:S16"/>
    <mergeCell ref="D13:G13"/>
    <mergeCell ref="E48:O49"/>
    <mergeCell ref="D35:T37"/>
    <mergeCell ref="G38:H38"/>
    <mergeCell ref="G39:H39"/>
    <mergeCell ref="G40:H40"/>
    <mergeCell ref="B42:N45"/>
    <mergeCell ref="R42:U45"/>
    <mergeCell ref="K40:R40"/>
    <mergeCell ref="K39:R39"/>
    <mergeCell ref="K38:R38"/>
  </mergeCells>
  <hyperlinks>
    <hyperlink ref="K39:Q39" r:id="rId1" display="NutritionServices@Nutricia.com (Click here to email us!)" xr:uid="{00000000-0004-0000-0000-000000000000}"/>
    <hyperlink ref="D8:F8" location="'DuoCalculator ©'!Print_Area" display="DuoCalculator ©" xr:uid="{00000000-0004-0000-0000-000004000000}"/>
    <hyperlink ref="K40:Q40" r:id="rId2" display="Neocate.com Click here, then &quot;Let's Chat&quot; on the left" xr:uid="{00000000-0004-0000-0000-000001000000}"/>
    <hyperlink ref="P29:S29" location="'Household Measures'!A1" display="Duocal Household Measures" xr:uid="{CCE2C2B3-D79B-4D5E-8D4B-10A1C4302D51}"/>
    <hyperlink ref="J29:N29" location="'+Duocal up to 45'!A1" display="Duocal + Formula: 30 to 45" xr:uid="{C926F08E-9B98-4B11-8689-D13C4E893476}"/>
    <hyperlink ref="D29:H29" location="'+Duocal up to 30'!A1" display="Duocal + Formula: 20 to 30" xr:uid="{410C6998-AC02-40B8-98F8-E2EA00DFAE31}"/>
    <hyperlink ref="K39" r:id="rId3" xr:uid="{00000000-0004-0000-0000-000002000000}"/>
  </hyperlinks>
  <printOptions horizontalCentered="1" verticalCentered="1"/>
  <pageMargins left="0.35" right="0.35" top="0.35" bottom="0.35" header="0" footer="0"/>
  <pageSetup scale="5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00FF"/>
    <pageSetUpPr fitToPage="1"/>
  </sheetPr>
  <dimension ref="A1:Y42"/>
  <sheetViews>
    <sheetView tabSelected="1" topLeftCell="C1" zoomScale="90" zoomScaleNormal="90" zoomScaleSheetLayoutView="90" zoomScalePageLayoutView="60" workbookViewId="0">
      <selection activeCell="D9" sqref="D9:E9"/>
    </sheetView>
  </sheetViews>
  <sheetFormatPr defaultColWidth="9.140625" defaultRowHeight="15"/>
  <cols>
    <col min="1" max="2" width="2.5703125" style="130" customWidth="1"/>
    <col min="3" max="3" width="9.85546875" style="120" bestFit="1" customWidth="1"/>
    <col min="4" max="8" width="11.42578125" style="120" customWidth="1"/>
    <col min="9" max="9" width="9.7109375" style="120" customWidth="1"/>
    <col min="10" max="10" width="7.28515625" style="120" customWidth="1"/>
    <col min="11" max="11" width="3.5703125" style="120" customWidth="1"/>
    <col min="12" max="12" width="10.140625" style="120" customWidth="1"/>
    <col min="13" max="14" width="12.140625" style="120" customWidth="1"/>
    <col min="15" max="18" width="11.42578125" style="120" customWidth="1"/>
    <col min="19" max="19" width="2.5703125" style="120" customWidth="1"/>
    <col min="20" max="20" width="12.42578125" style="120" hidden="1" customWidth="1"/>
    <col min="21" max="21" width="3.42578125" style="120" customWidth="1"/>
    <col min="22" max="16384" width="9.140625" style="120"/>
  </cols>
  <sheetData>
    <row r="1" spans="1:25" ht="15.75" thickBot="1">
      <c r="A1" s="118"/>
      <c r="B1" s="118"/>
      <c r="C1" s="119"/>
      <c r="D1" s="119"/>
      <c r="E1" s="119"/>
      <c r="F1" s="119"/>
      <c r="G1" s="119"/>
      <c r="H1" s="119"/>
      <c r="I1" s="119"/>
      <c r="J1" s="119"/>
      <c r="K1" s="119"/>
      <c r="L1" s="119"/>
      <c r="M1" s="119"/>
      <c r="N1" s="119"/>
      <c r="O1" s="119"/>
      <c r="P1" s="119"/>
      <c r="Q1" s="119"/>
      <c r="R1" s="119"/>
      <c r="S1" s="119"/>
      <c r="T1" s="119"/>
      <c r="U1" s="119"/>
      <c r="V1" s="119"/>
      <c r="W1" s="119"/>
      <c r="X1" s="119"/>
      <c r="Y1" s="119"/>
    </row>
    <row r="2" spans="1:25" ht="15.75" customHeight="1" thickTop="1">
      <c r="A2" s="118"/>
      <c r="B2" s="121"/>
      <c r="C2" s="122"/>
      <c r="D2" s="122"/>
      <c r="E2" s="296" t="s">
        <v>112</v>
      </c>
      <c r="F2" s="297"/>
      <c r="G2" s="297"/>
      <c r="H2" s="297"/>
      <c r="I2" s="297"/>
      <c r="J2" s="297"/>
      <c r="K2" s="297"/>
      <c r="L2" s="292" t="s">
        <v>109</v>
      </c>
      <c r="M2" s="292"/>
      <c r="N2" s="292"/>
      <c r="O2" s="292"/>
      <c r="P2" s="292"/>
      <c r="Q2" s="292"/>
      <c r="R2" s="292"/>
      <c r="S2" s="293"/>
      <c r="T2" s="123">
        <v>191.6883</v>
      </c>
      <c r="U2" s="119"/>
      <c r="V2" s="119"/>
      <c r="W2" s="119"/>
      <c r="X2" s="119"/>
      <c r="Y2" s="119"/>
    </row>
    <row r="3" spans="1:25" ht="23.1" customHeight="1">
      <c r="A3" s="118"/>
      <c r="B3" s="33"/>
      <c r="C3" s="30"/>
      <c r="D3" s="31"/>
      <c r="E3" s="298"/>
      <c r="F3" s="298"/>
      <c r="G3" s="298"/>
      <c r="H3" s="298"/>
      <c r="I3" s="298"/>
      <c r="J3" s="298"/>
      <c r="K3" s="298"/>
      <c r="L3" s="294"/>
      <c r="M3" s="294"/>
      <c r="N3" s="294"/>
      <c r="O3" s="294"/>
      <c r="P3" s="294"/>
      <c r="Q3" s="294"/>
      <c r="R3" s="294"/>
      <c r="S3" s="295"/>
      <c r="U3" s="119"/>
      <c r="V3" s="119"/>
      <c r="W3" s="119"/>
      <c r="X3" s="119"/>
      <c r="Y3" s="119"/>
    </row>
    <row r="4" spans="1:25" ht="37.5" customHeight="1">
      <c r="A4" s="118"/>
      <c r="B4" s="32"/>
      <c r="C4" s="31"/>
      <c r="D4" s="31"/>
      <c r="E4" s="298"/>
      <c r="F4" s="298"/>
      <c r="G4" s="298"/>
      <c r="H4" s="298"/>
      <c r="I4" s="298"/>
      <c r="J4" s="298"/>
      <c r="K4" s="298"/>
      <c r="L4" s="294"/>
      <c r="M4" s="294"/>
      <c r="N4" s="294"/>
      <c r="O4" s="294"/>
      <c r="P4" s="294"/>
      <c r="Q4" s="294"/>
      <c r="R4" s="294"/>
      <c r="S4" s="295"/>
      <c r="U4" s="119"/>
      <c r="V4" s="119"/>
      <c r="W4" s="119"/>
      <c r="X4" s="119"/>
      <c r="Y4" s="119"/>
    </row>
    <row r="5" spans="1:25" ht="28.5" customHeight="1">
      <c r="A5" s="118"/>
      <c r="B5" s="124"/>
      <c r="C5" s="333" t="s">
        <v>81</v>
      </c>
      <c r="D5" s="333"/>
      <c r="E5" s="333"/>
      <c r="F5" s="333"/>
      <c r="G5" s="333"/>
      <c r="H5" s="333"/>
      <c r="I5" s="333"/>
      <c r="J5" s="333"/>
      <c r="K5" s="333"/>
      <c r="L5" s="333"/>
      <c r="M5" s="333"/>
      <c r="N5" s="333"/>
      <c r="O5" s="333"/>
      <c r="P5" s="333"/>
      <c r="Q5" s="333"/>
      <c r="R5" s="333"/>
      <c r="S5" s="125"/>
      <c r="U5" s="119"/>
      <c r="V5" s="119"/>
      <c r="W5" s="119"/>
      <c r="X5" s="119"/>
      <c r="Y5" s="119"/>
    </row>
    <row r="6" spans="1:25" ht="42" customHeight="1" thickBot="1">
      <c r="A6" s="118"/>
      <c r="B6" s="33"/>
      <c r="C6" s="304" t="s">
        <v>85</v>
      </c>
      <c r="D6" s="305"/>
      <c r="E6" s="305"/>
      <c r="F6" s="305"/>
      <c r="G6" s="305"/>
      <c r="H6" s="305"/>
      <c r="I6" s="306"/>
      <c r="J6" s="307" t="s">
        <v>5</v>
      </c>
      <c r="K6" s="307"/>
      <c r="L6" s="345" t="s">
        <v>86</v>
      </c>
      <c r="M6" s="346"/>
      <c r="N6" s="346"/>
      <c r="O6" s="346"/>
      <c r="P6" s="346"/>
      <c r="Q6" s="346"/>
      <c r="R6" s="347"/>
      <c r="S6" s="125"/>
      <c r="U6" s="119"/>
      <c r="V6" s="119"/>
      <c r="W6" s="119"/>
      <c r="X6" s="119"/>
      <c r="Y6" s="119"/>
    </row>
    <row r="7" spans="1:25" ht="17.100000000000001" customHeight="1" thickTop="1">
      <c r="A7" s="118"/>
      <c r="B7" s="33"/>
      <c r="C7" s="137"/>
      <c r="D7" s="34"/>
      <c r="E7" s="34"/>
      <c r="F7" s="34"/>
      <c r="G7" s="34"/>
      <c r="H7" s="34"/>
      <c r="I7" s="34"/>
      <c r="J7" s="36"/>
      <c r="K7" s="36"/>
      <c r="L7" s="150"/>
      <c r="M7" s="38"/>
      <c r="N7" s="39"/>
      <c r="O7" s="39"/>
      <c r="P7" s="39"/>
      <c r="Q7" s="39"/>
      <c r="R7" s="34"/>
      <c r="S7" s="125"/>
      <c r="U7" s="119"/>
      <c r="V7" s="119"/>
      <c r="W7" s="119"/>
      <c r="X7" s="119"/>
      <c r="Y7" s="119"/>
    </row>
    <row r="8" spans="1:25" ht="26.25" customHeight="1">
      <c r="A8" s="118"/>
      <c r="B8" s="33"/>
      <c r="C8" s="162" t="s">
        <v>1</v>
      </c>
      <c r="D8" s="142" t="s">
        <v>82</v>
      </c>
      <c r="E8" s="143"/>
      <c r="F8" s="144"/>
      <c r="G8" s="144"/>
      <c r="H8" s="144"/>
      <c r="I8" s="126"/>
      <c r="J8" s="127"/>
      <c r="K8" s="40"/>
      <c r="L8" s="161" t="s">
        <v>1</v>
      </c>
      <c r="M8" s="153" t="s">
        <v>82</v>
      </c>
      <c r="N8" s="154"/>
      <c r="O8" s="155"/>
      <c r="P8" s="155"/>
      <c r="Q8" s="155"/>
      <c r="R8" s="41"/>
      <c r="S8" s="125"/>
      <c r="U8" s="119"/>
      <c r="V8" s="119"/>
      <c r="W8" s="119"/>
      <c r="X8" s="119"/>
      <c r="Y8" s="119"/>
    </row>
    <row r="9" spans="1:25" ht="27" thickBot="1">
      <c r="A9" s="118"/>
      <c r="B9" s="33"/>
      <c r="C9" s="138"/>
      <c r="D9" s="341">
        <v>5</v>
      </c>
      <c r="E9" s="342"/>
      <c r="F9" s="343">
        <f>D9*30</f>
        <v>150</v>
      </c>
      <c r="G9" s="344"/>
      <c r="H9" s="145"/>
      <c r="I9" s="43"/>
      <c r="J9" s="34"/>
      <c r="K9" s="34"/>
      <c r="L9" s="151"/>
      <c r="M9" s="341">
        <v>5</v>
      </c>
      <c r="N9" s="342"/>
      <c r="O9" s="343">
        <f>M9*30</f>
        <v>150</v>
      </c>
      <c r="P9" s="344"/>
      <c r="Q9" s="156"/>
      <c r="R9" s="43"/>
      <c r="S9" s="125"/>
      <c r="U9" s="119"/>
      <c r="V9" s="119"/>
      <c r="W9" s="119"/>
      <c r="X9" s="119"/>
      <c r="Y9" s="119"/>
    </row>
    <row r="10" spans="1:25" s="47" customFormat="1" ht="17.100000000000001" customHeight="1" thickTop="1">
      <c r="A10" s="73"/>
      <c r="B10" s="44"/>
      <c r="C10" s="139"/>
      <c r="D10" s="45"/>
      <c r="E10" s="45"/>
      <c r="F10" s="45"/>
      <c r="G10" s="45"/>
      <c r="H10" s="45"/>
      <c r="I10" s="45"/>
      <c r="J10" s="45"/>
      <c r="K10" s="45"/>
      <c r="L10" s="152"/>
      <c r="M10" s="45"/>
      <c r="N10" s="45"/>
      <c r="O10" s="45"/>
      <c r="P10" s="45"/>
      <c r="Q10" s="45"/>
      <c r="R10" s="45"/>
      <c r="S10" s="46"/>
      <c r="U10" s="71"/>
      <c r="V10" s="71"/>
      <c r="W10" s="71"/>
      <c r="X10" s="71"/>
      <c r="Y10" s="71"/>
    </row>
    <row r="11" spans="1:25" ht="26.25" customHeight="1">
      <c r="A11" s="118"/>
      <c r="B11" s="33"/>
      <c r="C11" s="162" t="s">
        <v>2</v>
      </c>
      <c r="D11" s="146" t="s">
        <v>83</v>
      </c>
      <c r="E11" s="147"/>
      <c r="F11" s="147"/>
      <c r="G11" s="147"/>
      <c r="H11" s="148"/>
      <c r="I11" s="41"/>
      <c r="J11" s="40"/>
      <c r="K11" s="40"/>
      <c r="L11" s="161" t="s">
        <v>2</v>
      </c>
      <c r="M11" s="157" t="s">
        <v>83</v>
      </c>
      <c r="N11" s="158"/>
      <c r="O11" s="158"/>
      <c r="P11" s="158"/>
      <c r="Q11" s="159"/>
      <c r="R11" s="41"/>
      <c r="S11" s="125"/>
      <c r="U11" s="119"/>
      <c r="V11" s="119"/>
      <c r="W11" s="119"/>
      <c r="X11" s="119"/>
      <c r="Y11" s="119"/>
    </row>
    <row r="12" spans="1:25" ht="27" thickBot="1">
      <c r="A12" s="118"/>
      <c r="B12" s="33"/>
      <c r="C12" s="140"/>
      <c r="D12" s="337">
        <v>30</v>
      </c>
      <c r="E12" s="338"/>
      <c r="F12" s="339">
        <f>D12/30</f>
        <v>1</v>
      </c>
      <c r="G12" s="340"/>
      <c r="H12" s="145"/>
      <c r="I12" s="43"/>
      <c r="J12" s="34"/>
      <c r="K12" s="34"/>
      <c r="L12" s="150"/>
      <c r="M12" s="337">
        <v>30</v>
      </c>
      <c r="N12" s="338"/>
      <c r="O12" s="339">
        <f>M12/30</f>
        <v>1</v>
      </c>
      <c r="P12" s="340"/>
      <c r="Q12" s="156"/>
      <c r="R12" s="43"/>
      <c r="S12" s="125"/>
      <c r="U12" s="119"/>
      <c r="V12" s="119"/>
      <c r="W12" s="119"/>
      <c r="X12" s="119"/>
      <c r="Y12" s="119"/>
    </row>
    <row r="13" spans="1:25" ht="42" customHeight="1" thickTop="1">
      <c r="A13" s="118"/>
      <c r="B13" s="33"/>
      <c r="C13" s="138"/>
      <c r="D13" s="128"/>
      <c r="E13" s="313" t="s">
        <v>24</v>
      </c>
      <c r="F13" s="313"/>
      <c r="G13" s="332">
        <f>D12*D9</f>
        <v>150</v>
      </c>
      <c r="H13" s="332"/>
      <c r="I13" s="34"/>
      <c r="J13" s="34"/>
      <c r="K13" s="34"/>
      <c r="L13" s="150"/>
      <c r="M13" s="129"/>
      <c r="N13" s="313" t="s">
        <v>24</v>
      </c>
      <c r="O13" s="313"/>
      <c r="P13" s="332">
        <f>M12*M9</f>
        <v>150</v>
      </c>
      <c r="Q13" s="332"/>
      <c r="R13" s="40"/>
      <c r="S13" s="125"/>
      <c r="U13" s="119"/>
      <c r="V13" s="119"/>
      <c r="W13" s="119"/>
      <c r="X13" s="119"/>
      <c r="Y13" s="119"/>
    </row>
    <row r="14" spans="1:25" ht="26.25" customHeight="1">
      <c r="A14" s="118"/>
      <c r="B14" s="33"/>
      <c r="C14" s="162" t="s">
        <v>3</v>
      </c>
      <c r="D14" s="149" t="s">
        <v>90</v>
      </c>
      <c r="E14" s="149"/>
      <c r="F14" s="149"/>
      <c r="G14" s="149"/>
      <c r="H14" s="149"/>
      <c r="I14" s="43"/>
      <c r="J14" s="34"/>
      <c r="K14" s="34"/>
      <c r="L14" s="161" t="s">
        <v>3</v>
      </c>
      <c r="M14" s="160" t="s">
        <v>89</v>
      </c>
      <c r="N14" s="160"/>
      <c r="O14" s="160"/>
      <c r="P14" s="160"/>
      <c r="Q14" s="155"/>
      <c r="R14" s="41"/>
      <c r="S14" s="125"/>
      <c r="U14" s="119"/>
      <c r="V14" s="119"/>
      <c r="W14" s="119"/>
      <c r="X14" s="119"/>
      <c r="Y14" s="119"/>
    </row>
    <row r="15" spans="1:25" ht="27" thickBot="1">
      <c r="A15" s="118"/>
      <c r="B15" s="33"/>
      <c r="C15" s="138"/>
      <c r="D15" s="334">
        <v>150</v>
      </c>
      <c r="E15" s="335"/>
      <c r="F15" s="335"/>
      <c r="G15" s="336"/>
      <c r="H15" s="145"/>
      <c r="I15" s="43"/>
      <c r="J15" s="34"/>
      <c r="K15" s="34"/>
      <c r="L15" s="151"/>
      <c r="M15" s="348">
        <v>30</v>
      </c>
      <c r="N15" s="349"/>
      <c r="O15" s="350">
        <f>M15/30</f>
        <v>1</v>
      </c>
      <c r="P15" s="351"/>
      <c r="Q15" s="156"/>
      <c r="R15" s="43"/>
      <c r="S15" s="125"/>
      <c r="U15" s="119"/>
      <c r="V15" s="119"/>
      <c r="W15" s="119"/>
      <c r="X15" s="119"/>
      <c r="Y15" s="119"/>
    </row>
    <row r="16" spans="1:25" ht="35.1" customHeight="1" thickTop="1">
      <c r="A16" s="118"/>
      <c r="B16" s="33"/>
      <c r="C16" s="138"/>
      <c r="D16" s="34"/>
      <c r="E16" s="34"/>
      <c r="F16" s="34"/>
      <c r="G16" s="34"/>
      <c r="H16" s="34"/>
      <c r="I16" s="34"/>
      <c r="J16" s="34"/>
      <c r="K16" s="34"/>
      <c r="L16" s="150"/>
      <c r="M16" s="34"/>
      <c r="N16" s="39"/>
      <c r="O16" s="39"/>
      <c r="P16" s="39"/>
      <c r="Q16" s="39"/>
      <c r="R16" s="40"/>
      <c r="S16" s="125"/>
      <c r="U16" s="119"/>
      <c r="V16" s="119"/>
      <c r="W16" s="119"/>
      <c r="X16" s="119"/>
      <c r="Y16" s="119"/>
    </row>
    <row r="17" spans="1:25" ht="27" thickBot="1">
      <c r="A17" s="118"/>
      <c r="B17" s="33"/>
      <c r="C17" s="138"/>
      <c r="D17" s="133" t="s">
        <v>87</v>
      </c>
      <c r="E17" s="48"/>
      <c r="F17" s="49"/>
      <c r="G17" s="49"/>
      <c r="H17" s="48"/>
      <c r="I17" s="50"/>
      <c r="J17" s="34"/>
      <c r="K17" s="34"/>
      <c r="L17" s="150"/>
      <c r="M17" s="133" t="s">
        <v>87</v>
      </c>
      <c r="N17" s="48"/>
      <c r="O17" s="49"/>
      <c r="P17" s="49"/>
      <c r="Q17" s="49"/>
      <c r="R17" s="51"/>
      <c r="S17" s="125"/>
      <c r="U17" s="119"/>
      <c r="V17" s="119"/>
      <c r="W17" s="119"/>
      <c r="X17" s="119"/>
      <c r="Y17" s="119"/>
    </row>
    <row r="18" spans="1:25" ht="30" customHeight="1" thickTop="1" thickBot="1">
      <c r="A18" s="118"/>
      <c r="B18" s="33"/>
      <c r="C18" s="137"/>
      <c r="D18" s="53"/>
      <c r="E18" s="328">
        <f>(D15-G13)/4.92</f>
        <v>0</v>
      </c>
      <c r="F18" s="329"/>
      <c r="G18" s="330">
        <f>E18/5</f>
        <v>0</v>
      </c>
      <c r="H18" s="331"/>
      <c r="I18" s="52"/>
      <c r="J18" s="34"/>
      <c r="K18" s="34"/>
      <c r="L18" s="150"/>
      <c r="M18" s="53"/>
      <c r="N18" s="328">
        <f>'Duocalculator ©'!$T$2*($M9*($M$12-M$15))/(M$15-'Duocalculator ©'!$T$2)/4.92</f>
        <v>0</v>
      </c>
      <c r="O18" s="329"/>
      <c r="P18" s="330">
        <f>N18/5</f>
        <v>0</v>
      </c>
      <c r="Q18" s="331"/>
      <c r="R18" s="52"/>
      <c r="S18" s="125"/>
      <c r="U18" s="119"/>
      <c r="V18" s="119"/>
      <c r="W18" s="119"/>
      <c r="X18" s="119"/>
      <c r="Y18" s="119"/>
    </row>
    <row r="19" spans="1:25" ht="20.100000000000001" customHeight="1" thickTop="1">
      <c r="A19" s="118"/>
      <c r="B19" s="33"/>
      <c r="C19" s="140"/>
      <c r="D19" s="53"/>
      <c r="E19" s="53"/>
      <c r="F19" s="53"/>
      <c r="G19" s="53"/>
      <c r="H19" s="53"/>
      <c r="I19" s="52"/>
      <c r="J19" s="34"/>
      <c r="K19" s="34"/>
      <c r="L19" s="150"/>
      <c r="M19" s="53"/>
      <c r="N19" s="54"/>
      <c r="O19" s="54"/>
      <c r="P19" s="54"/>
      <c r="Q19" s="54"/>
      <c r="R19" s="55"/>
      <c r="S19" s="125"/>
      <c r="U19" s="119"/>
      <c r="V19" s="119"/>
      <c r="W19" s="119"/>
      <c r="X19" s="119"/>
      <c r="Y19" s="119"/>
    </row>
    <row r="20" spans="1:25" ht="24.75" customHeight="1">
      <c r="A20" s="118"/>
      <c r="B20" s="33"/>
      <c r="C20" s="141"/>
      <c r="D20" s="316" t="s">
        <v>84</v>
      </c>
      <c r="E20" s="316"/>
      <c r="F20" s="316"/>
      <c r="G20" s="316"/>
      <c r="H20" s="316"/>
      <c r="I20" s="317"/>
      <c r="J20" s="34"/>
      <c r="K20" s="34"/>
      <c r="L20" s="150"/>
      <c r="M20" s="316" t="s">
        <v>84</v>
      </c>
      <c r="N20" s="316"/>
      <c r="O20" s="316"/>
      <c r="P20" s="316"/>
      <c r="Q20" s="316"/>
      <c r="R20" s="317"/>
      <c r="S20" s="125"/>
      <c r="U20" s="119"/>
      <c r="V20" s="119"/>
      <c r="W20" s="119"/>
      <c r="X20" s="119"/>
      <c r="Y20" s="119"/>
    </row>
    <row r="21" spans="1:25" ht="26.25">
      <c r="A21" s="118"/>
      <c r="B21" s="33"/>
      <c r="C21" s="141"/>
      <c r="D21" s="53"/>
      <c r="E21" s="322">
        <f>$D9+(E18*0.77)/30</f>
        <v>5</v>
      </c>
      <c r="F21" s="323"/>
      <c r="G21" s="324">
        <f>E21*30</f>
        <v>150</v>
      </c>
      <c r="H21" s="325"/>
      <c r="I21" s="56"/>
      <c r="J21" s="57"/>
      <c r="K21" s="57"/>
      <c r="L21" s="150"/>
      <c r="M21" s="53"/>
      <c r="N21" s="322">
        <f>$M9+(N18*0.77)/30</f>
        <v>5</v>
      </c>
      <c r="O21" s="323"/>
      <c r="P21" s="324">
        <f>N21*30</f>
        <v>150</v>
      </c>
      <c r="Q21" s="325"/>
      <c r="R21" s="52"/>
      <c r="S21" s="125"/>
      <c r="U21" s="119"/>
      <c r="V21" s="119"/>
      <c r="W21" s="119"/>
      <c r="X21" s="119"/>
      <c r="Y21" s="119"/>
    </row>
    <row r="22" spans="1:25" ht="22.5">
      <c r="A22" s="118"/>
      <c r="B22" s="33"/>
      <c r="C22" s="141"/>
      <c r="D22" s="326" t="s">
        <v>7</v>
      </c>
      <c r="E22" s="326"/>
      <c r="F22" s="326"/>
      <c r="G22" s="326"/>
      <c r="H22" s="326"/>
      <c r="I22" s="327"/>
      <c r="J22" s="34"/>
      <c r="K22" s="34"/>
      <c r="L22" s="150"/>
      <c r="M22" s="326" t="s">
        <v>108</v>
      </c>
      <c r="N22" s="326"/>
      <c r="O22" s="326"/>
      <c r="P22" s="326"/>
      <c r="Q22" s="326"/>
      <c r="R22" s="327"/>
      <c r="S22" s="125"/>
      <c r="U22" s="119"/>
      <c r="V22" s="119"/>
      <c r="W22" s="119"/>
      <c r="X22" s="119"/>
      <c r="Y22" s="119"/>
    </row>
    <row r="23" spans="1:25" ht="26.25">
      <c r="A23" s="118"/>
      <c r="B23" s="33"/>
      <c r="C23" s="138"/>
      <c r="D23" s="53"/>
      <c r="E23" s="318">
        <f>D15/E21</f>
        <v>30</v>
      </c>
      <c r="F23" s="319"/>
      <c r="G23" s="320">
        <f>E23/30</f>
        <v>1</v>
      </c>
      <c r="H23" s="321"/>
      <c r="I23" s="52"/>
      <c r="J23" s="34"/>
      <c r="K23" s="34"/>
      <c r="L23" s="150"/>
      <c r="M23" s="53"/>
      <c r="N23" s="308">
        <f>M15*N21</f>
        <v>150</v>
      </c>
      <c r="O23" s="309"/>
      <c r="P23" s="309"/>
      <c r="Q23" s="310"/>
      <c r="R23" s="52"/>
      <c r="S23" s="125"/>
      <c r="U23" s="119"/>
      <c r="V23" s="119"/>
      <c r="W23" s="119"/>
      <c r="X23" s="119"/>
      <c r="Y23" s="119"/>
    </row>
    <row r="24" spans="1:25" ht="23.25" thickBot="1">
      <c r="A24" s="118"/>
      <c r="B24" s="33"/>
      <c r="C24" s="141"/>
      <c r="D24" s="314">
        <f>E18*0.93093*1000/F9</f>
        <v>0</v>
      </c>
      <c r="E24" s="314"/>
      <c r="F24" s="314"/>
      <c r="G24" s="314"/>
      <c r="H24" s="314"/>
      <c r="I24" s="315"/>
      <c r="J24" s="58"/>
      <c r="K24" s="58"/>
      <c r="L24" s="150"/>
      <c r="M24" s="311">
        <f>N18*0.93093*1000/O9</f>
        <v>0</v>
      </c>
      <c r="N24" s="311"/>
      <c r="O24" s="311"/>
      <c r="P24" s="311"/>
      <c r="Q24" s="311"/>
      <c r="R24" s="312"/>
      <c r="S24" s="125"/>
      <c r="U24" s="119"/>
      <c r="V24" s="119"/>
      <c r="W24" s="119"/>
      <c r="X24" s="119"/>
      <c r="Y24" s="119"/>
    </row>
    <row r="25" spans="1:25" ht="24.95" customHeight="1" thickTop="1">
      <c r="A25" s="118"/>
      <c r="B25" s="33"/>
      <c r="C25" s="141"/>
      <c r="D25" s="141"/>
      <c r="E25" s="141"/>
      <c r="F25" s="141"/>
      <c r="G25" s="141"/>
      <c r="H25" s="141"/>
      <c r="I25" s="141"/>
      <c r="J25" s="34"/>
      <c r="K25" s="34"/>
      <c r="L25" s="150"/>
      <c r="M25" s="34"/>
      <c r="N25" s="34"/>
      <c r="O25" s="34"/>
      <c r="P25" s="34"/>
      <c r="Q25" s="34"/>
      <c r="R25" s="34"/>
      <c r="S25" s="125"/>
      <c r="U25" s="119"/>
      <c r="V25" s="119"/>
      <c r="W25" s="119"/>
      <c r="X25" s="119"/>
      <c r="Y25" s="119"/>
    </row>
    <row r="26" spans="1:25" ht="23.25">
      <c r="A26" s="118"/>
      <c r="B26" s="33"/>
      <c r="C26" s="34"/>
      <c r="D26" s="74"/>
      <c r="E26" s="74"/>
      <c r="F26" s="74"/>
      <c r="G26" s="74"/>
      <c r="H26" s="74"/>
      <c r="I26" s="141"/>
      <c r="J26" s="141"/>
      <c r="K26" s="141"/>
      <c r="L26" s="134" t="s">
        <v>4</v>
      </c>
      <c r="M26" s="376" t="s">
        <v>91</v>
      </c>
      <c r="N26" s="376"/>
      <c r="O26" s="376"/>
      <c r="P26" s="376"/>
      <c r="Q26" s="376"/>
      <c r="R26" s="376"/>
      <c r="S26" s="125"/>
      <c r="U26" s="119"/>
      <c r="V26" s="119"/>
      <c r="W26" s="119"/>
      <c r="X26" s="119"/>
      <c r="Y26" s="119"/>
    </row>
    <row r="27" spans="1:25" ht="24" customHeight="1">
      <c r="A27" s="118"/>
      <c r="B27" s="33"/>
      <c r="C27" s="360" t="s">
        <v>79</v>
      </c>
      <c r="D27" s="361"/>
      <c r="E27" s="361"/>
      <c r="F27" s="362"/>
      <c r="G27" s="363" t="s">
        <v>111</v>
      </c>
      <c r="H27" s="364"/>
      <c r="I27" s="364"/>
      <c r="J27" s="364"/>
      <c r="K27" s="364"/>
      <c r="L27" s="42"/>
      <c r="M27" s="376"/>
      <c r="N27" s="376"/>
      <c r="O27" s="376"/>
      <c r="P27" s="376"/>
      <c r="Q27" s="376"/>
      <c r="R27" s="376"/>
      <c r="S27" s="125"/>
      <c r="U27" s="119"/>
      <c r="V27" s="119"/>
      <c r="W27" s="119"/>
      <c r="X27" s="119"/>
      <c r="Y27" s="119"/>
    </row>
    <row r="28" spans="1:25" ht="21">
      <c r="A28" s="118"/>
      <c r="B28" s="33"/>
      <c r="C28" s="367" t="s">
        <v>14</v>
      </c>
      <c r="D28" s="368"/>
      <c r="E28" s="356" t="s">
        <v>12</v>
      </c>
      <c r="F28" s="357"/>
      <c r="G28" s="363"/>
      <c r="H28" s="364"/>
      <c r="I28" s="364"/>
      <c r="J28" s="364"/>
      <c r="K28" s="364"/>
      <c r="L28" s="37"/>
      <c r="M28" s="376"/>
      <c r="N28" s="376"/>
      <c r="O28" s="376"/>
      <c r="P28" s="376"/>
      <c r="Q28" s="376"/>
      <c r="R28" s="376"/>
      <c r="S28" s="125"/>
      <c r="U28" s="119"/>
      <c r="V28" s="119"/>
      <c r="W28" s="119"/>
      <c r="X28" s="119"/>
      <c r="Y28" s="119"/>
    </row>
    <row r="29" spans="1:25" ht="24" customHeight="1">
      <c r="A29" s="118"/>
      <c r="B29" s="33"/>
      <c r="C29" s="369" t="s">
        <v>16</v>
      </c>
      <c r="D29" s="358"/>
      <c r="E29" s="358" t="s">
        <v>11</v>
      </c>
      <c r="F29" s="359"/>
      <c r="G29" s="363"/>
      <c r="H29" s="364"/>
      <c r="I29" s="364"/>
      <c r="J29" s="364"/>
      <c r="K29" s="364"/>
      <c r="L29" s="37"/>
      <c r="M29" s="376"/>
      <c r="N29" s="376"/>
      <c r="O29" s="376"/>
      <c r="P29" s="376"/>
      <c r="Q29" s="376"/>
      <c r="R29" s="376"/>
      <c r="S29" s="125"/>
      <c r="U29" s="119"/>
      <c r="V29" s="119"/>
      <c r="W29" s="119"/>
      <c r="X29" s="119"/>
      <c r="Y29" s="119"/>
    </row>
    <row r="30" spans="1:25" ht="24" customHeight="1">
      <c r="A30" s="118"/>
      <c r="B30" s="33"/>
      <c r="C30" s="370" t="s">
        <v>17</v>
      </c>
      <c r="D30" s="365"/>
      <c r="E30" s="365" t="s">
        <v>60</v>
      </c>
      <c r="F30" s="366"/>
      <c r="G30" s="363"/>
      <c r="H30" s="364"/>
      <c r="I30" s="364"/>
      <c r="J30" s="364"/>
      <c r="K30" s="364"/>
      <c r="L30" s="37"/>
      <c r="M30" s="376"/>
      <c r="N30" s="376"/>
      <c r="O30" s="376"/>
      <c r="P30" s="376"/>
      <c r="Q30" s="376"/>
      <c r="R30" s="376"/>
      <c r="S30" s="125"/>
      <c r="U30" s="119"/>
      <c r="V30" s="119"/>
      <c r="W30" s="119"/>
      <c r="X30" s="119"/>
      <c r="Y30" s="119"/>
    </row>
    <row r="31" spans="1:25" ht="24" customHeight="1">
      <c r="A31" s="118"/>
      <c r="B31" s="33"/>
      <c r="C31" s="352" t="s">
        <v>18</v>
      </c>
      <c r="D31" s="353"/>
      <c r="E31" s="353" t="s">
        <v>61</v>
      </c>
      <c r="F31" s="372"/>
      <c r="G31" s="363"/>
      <c r="H31" s="364"/>
      <c r="I31" s="364"/>
      <c r="J31" s="364"/>
      <c r="K31" s="364"/>
      <c r="L31" s="37"/>
      <c r="M31" s="376"/>
      <c r="N31" s="376"/>
      <c r="O31" s="376"/>
      <c r="P31" s="376"/>
      <c r="Q31" s="376"/>
      <c r="R31" s="376"/>
      <c r="S31" s="125"/>
      <c r="U31" s="119"/>
      <c r="V31" s="119"/>
      <c r="W31" s="119"/>
      <c r="X31" s="119"/>
      <c r="Y31" s="119"/>
    </row>
    <row r="32" spans="1:25" ht="24" customHeight="1">
      <c r="A32" s="118"/>
      <c r="B32" s="33"/>
      <c r="C32" s="370" t="s">
        <v>19</v>
      </c>
      <c r="D32" s="365"/>
      <c r="E32" s="365" t="s">
        <v>62</v>
      </c>
      <c r="F32" s="366"/>
      <c r="G32" s="363"/>
      <c r="H32" s="364"/>
      <c r="I32" s="364"/>
      <c r="J32" s="364"/>
      <c r="K32" s="364"/>
      <c r="L32" s="134" t="s">
        <v>6</v>
      </c>
      <c r="M32" s="374" t="s">
        <v>88</v>
      </c>
      <c r="N32" s="374"/>
      <c r="O32" s="374"/>
      <c r="P32" s="374"/>
      <c r="Q32" s="375"/>
      <c r="R32" s="34"/>
      <c r="S32" s="125"/>
      <c r="U32" s="119"/>
      <c r="V32" s="119"/>
      <c r="W32" s="119"/>
      <c r="X32" s="119"/>
      <c r="Y32" s="119"/>
    </row>
    <row r="33" spans="1:25" ht="24" customHeight="1">
      <c r="A33" s="118"/>
      <c r="B33" s="33"/>
      <c r="C33" s="352" t="s">
        <v>20</v>
      </c>
      <c r="D33" s="353"/>
      <c r="E33" s="353" t="s">
        <v>63</v>
      </c>
      <c r="F33" s="372"/>
      <c r="G33" s="363"/>
      <c r="H33" s="364"/>
      <c r="I33" s="364"/>
      <c r="J33" s="364"/>
      <c r="K33" s="364"/>
      <c r="L33" s="59"/>
      <c r="M33" s="371" t="s">
        <v>110</v>
      </c>
      <c r="N33" s="371"/>
      <c r="O33" s="371"/>
      <c r="P33" s="371"/>
      <c r="Q33" s="371"/>
      <c r="R33" s="371"/>
      <c r="S33" s="60"/>
      <c r="T33" s="61"/>
      <c r="U33" s="72"/>
      <c r="V33" s="72"/>
      <c r="W33" s="72"/>
      <c r="X33" s="72"/>
      <c r="Y33" s="119"/>
    </row>
    <row r="34" spans="1:25" ht="24" customHeight="1">
      <c r="A34" s="118"/>
      <c r="B34" s="33"/>
      <c r="C34" s="354" t="s">
        <v>21</v>
      </c>
      <c r="D34" s="355"/>
      <c r="E34" s="355" t="s">
        <v>15</v>
      </c>
      <c r="F34" s="373"/>
      <c r="G34" s="363"/>
      <c r="H34" s="364"/>
      <c r="I34" s="364"/>
      <c r="J34" s="364"/>
      <c r="K34" s="364"/>
      <c r="L34" s="135"/>
      <c r="M34" s="371"/>
      <c r="N34" s="371"/>
      <c r="O34" s="371"/>
      <c r="P34" s="371"/>
      <c r="Q34" s="371"/>
      <c r="R34" s="371"/>
      <c r="S34" s="60"/>
      <c r="T34" s="61"/>
      <c r="U34" s="72"/>
      <c r="V34" s="72"/>
      <c r="W34" s="72"/>
      <c r="X34" s="72"/>
      <c r="Y34" s="119"/>
    </row>
    <row r="35" spans="1:25" ht="20.25" thickBot="1">
      <c r="A35" s="118"/>
      <c r="B35" s="299">
        <v>44312</v>
      </c>
      <c r="C35" s="300"/>
      <c r="D35" s="300"/>
      <c r="E35" s="136"/>
      <c r="F35" s="301" t="s">
        <v>80</v>
      </c>
      <c r="G35" s="301"/>
      <c r="H35" s="301"/>
      <c r="I35" s="301"/>
      <c r="J35" s="301"/>
      <c r="K35" s="131"/>
      <c r="L35" s="302" t="s">
        <v>107</v>
      </c>
      <c r="M35" s="302"/>
      <c r="N35" s="302"/>
      <c r="O35" s="302"/>
      <c r="P35" s="302"/>
      <c r="Q35" s="302"/>
      <c r="R35" s="302"/>
      <c r="S35" s="303"/>
      <c r="U35" s="119"/>
      <c r="V35" s="119"/>
      <c r="W35" s="119"/>
      <c r="X35" s="119"/>
      <c r="Y35" s="119"/>
    </row>
    <row r="36" spans="1:25" ht="15" customHeight="1" thickTop="1">
      <c r="A36" s="118"/>
      <c r="B36" s="118"/>
      <c r="C36" s="119"/>
      <c r="D36" s="119"/>
      <c r="E36" s="119"/>
      <c r="F36" s="119"/>
      <c r="G36" s="119"/>
      <c r="H36" s="119"/>
      <c r="I36" s="119"/>
      <c r="J36" s="119"/>
      <c r="K36" s="119"/>
      <c r="L36" s="119"/>
      <c r="M36" s="119"/>
      <c r="N36" s="119"/>
      <c r="O36" s="119"/>
      <c r="P36" s="119"/>
      <c r="Q36" s="119"/>
      <c r="R36" s="119"/>
      <c r="S36" s="132"/>
      <c r="T36" s="132"/>
      <c r="U36" s="132"/>
      <c r="V36" s="119"/>
      <c r="W36" s="119"/>
      <c r="X36" s="119"/>
      <c r="Y36" s="119"/>
    </row>
    <row r="37" spans="1:25">
      <c r="A37" s="118"/>
      <c r="B37" s="118"/>
      <c r="C37" s="119"/>
      <c r="D37" s="119"/>
      <c r="E37" s="119"/>
      <c r="F37" s="119"/>
      <c r="G37" s="119"/>
      <c r="H37" s="119"/>
      <c r="I37" s="119"/>
      <c r="J37" s="70"/>
      <c r="K37" s="70"/>
      <c r="L37" s="70"/>
      <c r="M37" s="70"/>
      <c r="N37" s="70"/>
      <c r="O37" s="70"/>
      <c r="P37" s="70"/>
      <c r="Q37" s="70"/>
      <c r="R37" s="70"/>
      <c r="S37" s="119"/>
      <c r="T37" s="119"/>
      <c r="U37" s="119"/>
      <c r="V37" s="119"/>
      <c r="W37" s="119"/>
      <c r="X37" s="119"/>
      <c r="Y37" s="119"/>
    </row>
    <row r="38" spans="1:25">
      <c r="A38" s="118"/>
      <c r="B38" s="118"/>
      <c r="C38" s="119"/>
      <c r="D38" s="119"/>
      <c r="E38" s="119"/>
      <c r="F38" s="119"/>
      <c r="G38" s="119"/>
      <c r="H38" s="119"/>
      <c r="I38" s="70"/>
      <c r="J38" s="70"/>
      <c r="K38" s="70"/>
      <c r="L38" s="70"/>
      <c r="M38" s="70"/>
      <c r="N38" s="70"/>
      <c r="O38" s="70"/>
      <c r="P38" s="70"/>
      <c r="Q38" s="70"/>
      <c r="R38" s="70"/>
      <c r="S38" s="119"/>
      <c r="T38" s="119"/>
      <c r="U38" s="119"/>
      <c r="V38" s="119"/>
      <c r="W38" s="119"/>
      <c r="X38" s="119"/>
      <c r="Y38" s="119"/>
    </row>
    <row r="39" spans="1:25" ht="15" customHeight="1">
      <c r="A39" s="118"/>
      <c r="B39" s="118"/>
      <c r="C39" s="119"/>
      <c r="D39" s="119"/>
      <c r="E39" s="119"/>
      <c r="F39" s="119"/>
      <c r="G39" s="119"/>
      <c r="H39" s="119"/>
      <c r="I39" s="70"/>
      <c r="J39" s="70"/>
      <c r="K39" s="70"/>
      <c r="L39" s="70"/>
      <c r="M39" s="70"/>
      <c r="N39" s="119"/>
      <c r="O39" s="119"/>
      <c r="P39" s="119"/>
      <c r="Q39" s="119"/>
      <c r="R39" s="70"/>
      <c r="S39" s="119"/>
      <c r="T39" s="119"/>
      <c r="U39" s="119"/>
      <c r="V39" s="119"/>
      <c r="W39" s="119"/>
      <c r="X39" s="119"/>
      <c r="Y39" s="119"/>
    </row>
    <row r="40" spans="1:25">
      <c r="A40" s="118"/>
      <c r="B40" s="118"/>
      <c r="C40" s="119"/>
      <c r="D40" s="119"/>
      <c r="E40" s="119"/>
      <c r="F40" s="119"/>
      <c r="G40" s="119"/>
      <c r="H40" s="119"/>
      <c r="I40" s="70"/>
      <c r="J40" s="70"/>
      <c r="K40" s="70"/>
      <c r="L40" s="70"/>
      <c r="M40" s="119"/>
      <c r="N40" s="119"/>
      <c r="O40" s="119"/>
      <c r="P40" s="119"/>
      <c r="Q40" s="70"/>
      <c r="R40" s="70"/>
      <c r="S40" s="119"/>
      <c r="T40" s="119"/>
      <c r="U40" s="119"/>
      <c r="V40" s="119"/>
      <c r="W40" s="119"/>
      <c r="X40" s="119"/>
      <c r="Y40" s="119"/>
    </row>
    <row r="41" spans="1:25">
      <c r="A41" s="118"/>
      <c r="B41" s="118"/>
      <c r="C41" s="119"/>
      <c r="D41" s="119"/>
      <c r="E41" s="119"/>
      <c r="F41" s="119"/>
      <c r="G41" s="119"/>
      <c r="H41" s="119"/>
      <c r="I41" s="119"/>
      <c r="J41" s="119"/>
      <c r="K41" s="119"/>
      <c r="L41" s="119"/>
      <c r="M41" s="119"/>
      <c r="N41" s="119"/>
      <c r="O41" s="119"/>
      <c r="P41" s="119"/>
      <c r="Q41" s="119"/>
      <c r="R41" s="119"/>
      <c r="S41" s="119"/>
      <c r="T41" s="119"/>
      <c r="U41" s="119"/>
      <c r="V41" s="119"/>
      <c r="W41" s="119"/>
      <c r="X41" s="119"/>
      <c r="Y41" s="119"/>
    </row>
    <row r="42" spans="1:25">
      <c r="A42" s="118"/>
      <c r="B42" s="118"/>
      <c r="C42" s="119"/>
      <c r="D42" s="119"/>
      <c r="E42" s="119"/>
      <c r="F42" s="119"/>
      <c r="G42" s="119"/>
      <c r="H42" s="119"/>
      <c r="I42" s="119"/>
      <c r="J42" s="119"/>
      <c r="K42" s="119"/>
      <c r="L42" s="119"/>
      <c r="M42" s="119"/>
      <c r="N42" s="119"/>
      <c r="O42" s="119"/>
      <c r="P42" s="119"/>
      <c r="Q42" s="119"/>
      <c r="R42" s="119"/>
      <c r="S42" s="119"/>
      <c r="T42" s="119"/>
      <c r="U42" s="119"/>
      <c r="V42" s="119"/>
      <c r="W42" s="119"/>
      <c r="X42" s="119"/>
      <c r="Y42" s="119"/>
    </row>
  </sheetData>
  <sheetProtection algorithmName="SHA-512" hashValue="wxies3Hs2t6yFZnFwWx/b0zxtAF0R19+Uem3KbfDfpYo1XpvAk3cPKv7EX3blg9Yr+faOmt7UjXUZv2jWC5SBQ==" saltValue="cAL42mDDga6ojAHloGt8LA==" spinCount="100000" sheet="1" objects="1" scenarios="1" selectLockedCells="1"/>
  <mergeCells count="60">
    <mergeCell ref="M33:R34"/>
    <mergeCell ref="E31:F31"/>
    <mergeCell ref="E32:F32"/>
    <mergeCell ref="E33:F33"/>
    <mergeCell ref="E34:F34"/>
    <mergeCell ref="M32:Q32"/>
    <mergeCell ref="M26:R31"/>
    <mergeCell ref="C33:D33"/>
    <mergeCell ref="C34:D34"/>
    <mergeCell ref="D9:E9"/>
    <mergeCell ref="F9:G9"/>
    <mergeCell ref="G13:H13"/>
    <mergeCell ref="E28:F28"/>
    <mergeCell ref="E29:F29"/>
    <mergeCell ref="C27:F27"/>
    <mergeCell ref="G27:K34"/>
    <mergeCell ref="E30:F30"/>
    <mergeCell ref="C28:D28"/>
    <mergeCell ref="C29:D29"/>
    <mergeCell ref="C30:D30"/>
    <mergeCell ref="C31:D31"/>
    <mergeCell ref="C32:D32"/>
    <mergeCell ref="N13:O13"/>
    <mergeCell ref="P13:Q13"/>
    <mergeCell ref="M20:R20"/>
    <mergeCell ref="C5:R5"/>
    <mergeCell ref="E18:F18"/>
    <mergeCell ref="G18:H18"/>
    <mergeCell ref="D15:G15"/>
    <mergeCell ref="D12:E12"/>
    <mergeCell ref="F12:G12"/>
    <mergeCell ref="M12:N12"/>
    <mergeCell ref="O12:P12"/>
    <mergeCell ref="M9:N9"/>
    <mergeCell ref="O9:P9"/>
    <mergeCell ref="L6:R6"/>
    <mergeCell ref="M15:N15"/>
    <mergeCell ref="O15:P15"/>
    <mergeCell ref="D22:I22"/>
    <mergeCell ref="N18:O18"/>
    <mergeCell ref="P18:Q18"/>
    <mergeCell ref="N21:O21"/>
    <mergeCell ref="P21:Q21"/>
    <mergeCell ref="M22:R22"/>
    <mergeCell ref="L2:S4"/>
    <mergeCell ref="E2:K4"/>
    <mergeCell ref="B35:D35"/>
    <mergeCell ref="F35:J35"/>
    <mergeCell ref="L35:S35"/>
    <mergeCell ref="C6:I6"/>
    <mergeCell ref="J6:K6"/>
    <mergeCell ref="N23:Q23"/>
    <mergeCell ref="M24:R24"/>
    <mergeCell ref="E13:F13"/>
    <mergeCell ref="D24:I24"/>
    <mergeCell ref="D20:I20"/>
    <mergeCell ref="E23:F23"/>
    <mergeCell ref="G23:H23"/>
    <mergeCell ref="E21:F21"/>
    <mergeCell ref="G21:H21"/>
  </mergeCells>
  <printOptions horizontalCentered="1" verticalCentered="1"/>
  <pageMargins left="0.25" right="0.25" top="0.4" bottom="0.4" header="0" footer="0"/>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pageSetUpPr fitToPage="1"/>
  </sheetPr>
  <dimension ref="A1:AF58"/>
  <sheetViews>
    <sheetView zoomScale="90" zoomScaleNormal="90" zoomScaleSheetLayoutView="100" workbookViewId="0">
      <selection sqref="A1:XFD1048576"/>
    </sheetView>
  </sheetViews>
  <sheetFormatPr defaultColWidth="9.140625" defaultRowHeight="15"/>
  <cols>
    <col min="1" max="2" width="3.42578125" style="80" customWidth="1"/>
    <col min="3" max="3" width="12.42578125" style="80" customWidth="1"/>
    <col min="4" max="4" width="11.7109375" style="80" customWidth="1"/>
    <col min="5" max="5" width="7.7109375" style="80" customWidth="1"/>
    <col min="6" max="6" width="4.5703125" style="80" bestFit="1" customWidth="1"/>
    <col min="7" max="7" width="5.7109375" style="80" bestFit="1" customWidth="1"/>
    <col min="8" max="8" width="7.7109375" style="80" customWidth="1"/>
    <col min="9" max="9" width="4.5703125" style="80" bestFit="1" customWidth="1"/>
    <col min="10" max="10" width="6.140625" style="80" bestFit="1" customWidth="1"/>
    <col min="11" max="11" width="7.7109375" style="80" customWidth="1"/>
    <col min="12" max="12" width="4.5703125" style="80" bestFit="1" customWidth="1"/>
    <col min="13" max="13" width="6.140625" style="80" bestFit="1" customWidth="1"/>
    <col min="14" max="14" width="7.7109375" style="80" customWidth="1"/>
    <col min="15" max="15" width="4.5703125" style="80" bestFit="1" customWidth="1"/>
    <col min="16" max="16" width="6.7109375" style="80" bestFit="1" customWidth="1"/>
    <col min="17" max="17" width="7.7109375" style="80" customWidth="1"/>
    <col min="18" max="18" width="4.5703125" style="80" bestFit="1" customWidth="1"/>
    <col min="19" max="19" width="6.7109375" style="80" bestFit="1" customWidth="1"/>
    <col min="20" max="20" width="7.7109375" style="80" customWidth="1"/>
    <col min="21" max="21" width="4.5703125" style="80" bestFit="1" customWidth="1"/>
    <col min="22" max="22" width="6.7109375" style="80" customWidth="1"/>
    <col min="23" max="23" width="13.42578125" style="80" hidden="1" customWidth="1"/>
    <col min="24" max="24" width="0.140625" style="80" customWidth="1"/>
    <col min="25" max="25" width="0" style="80" hidden="1" customWidth="1"/>
    <col min="26" max="26" width="3" style="80" customWidth="1"/>
    <col min="27" max="27" width="3.42578125" style="80" customWidth="1"/>
    <col min="28" max="16384" width="9.140625" style="80"/>
  </cols>
  <sheetData>
    <row r="1" spans="1:32" ht="15.75" thickBot="1">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row>
    <row r="2" spans="1:32">
      <c r="A2" s="79"/>
      <c r="B2" s="79"/>
      <c r="C2" s="424" t="s">
        <v>50</v>
      </c>
      <c r="D2" s="425"/>
      <c r="E2" s="425"/>
      <c r="F2" s="425"/>
      <c r="G2" s="425"/>
      <c r="H2" s="425"/>
      <c r="I2" s="425"/>
      <c r="J2" s="425"/>
      <c r="K2" s="425"/>
      <c r="L2" s="425"/>
      <c r="M2" s="425"/>
      <c r="N2" s="425"/>
      <c r="O2" s="425"/>
      <c r="P2" s="425"/>
      <c r="Q2" s="425"/>
      <c r="R2" s="425"/>
      <c r="S2" s="425"/>
      <c r="T2" s="425"/>
      <c r="U2" s="425"/>
      <c r="V2" s="426"/>
      <c r="W2" s="81"/>
      <c r="X2" s="81"/>
      <c r="Y2" s="81"/>
      <c r="Z2" s="79"/>
      <c r="AA2" s="79"/>
      <c r="AB2" s="79"/>
      <c r="AC2" s="79"/>
      <c r="AD2" s="79"/>
      <c r="AE2" s="79"/>
      <c r="AF2" s="79"/>
    </row>
    <row r="3" spans="1:32" ht="15.75" thickBot="1">
      <c r="A3" s="79"/>
      <c r="B3" s="79"/>
      <c r="C3" s="427"/>
      <c r="D3" s="428"/>
      <c r="E3" s="428"/>
      <c r="F3" s="428"/>
      <c r="G3" s="428"/>
      <c r="H3" s="428"/>
      <c r="I3" s="428"/>
      <c r="J3" s="428"/>
      <c r="K3" s="428"/>
      <c r="L3" s="428"/>
      <c r="M3" s="428"/>
      <c r="N3" s="428"/>
      <c r="O3" s="428"/>
      <c r="P3" s="428"/>
      <c r="Q3" s="428"/>
      <c r="R3" s="428"/>
      <c r="S3" s="428"/>
      <c r="T3" s="428"/>
      <c r="U3" s="428"/>
      <c r="V3" s="429"/>
      <c r="W3" s="81"/>
      <c r="X3" s="81"/>
      <c r="Y3" s="81"/>
      <c r="Z3" s="79"/>
      <c r="AA3" s="79"/>
      <c r="AB3" s="79"/>
      <c r="AC3" s="79"/>
      <c r="AD3" s="79"/>
      <c r="AE3" s="79"/>
      <c r="AF3" s="79"/>
    </row>
    <row r="4" spans="1:32" ht="15.75" thickTop="1">
      <c r="A4" s="79"/>
      <c r="B4" s="82"/>
      <c r="C4" s="83"/>
      <c r="D4" s="83"/>
      <c r="E4" s="83"/>
      <c r="F4" s="83"/>
      <c r="G4" s="83"/>
      <c r="H4" s="83"/>
      <c r="I4" s="83"/>
      <c r="J4" s="83"/>
      <c r="K4" s="83"/>
      <c r="L4" s="83"/>
      <c r="M4" s="83"/>
      <c r="N4" s="83"/>
      <c r="O4" s="83"/>
      <c r="P4" s="83"/>
      <c r="Q4" s="83"/>
      <c r="R4" s="83"/>
      <c r="S4" s="83"/>
      <c r="T4" s="83"/>
      <c r="U4" s="83"/>
      <c r="V4" s="83"/>
      <c r="W4" s="83"/>
      <c r="X4" s="83"/>
      <c r="Y4" s="83"/>
      <c r="Z4" s="84"/>
      <c r="AA4" s="79"/>
      <c r="AB4" s="79"/>
      <c r="AC4" s="79"/>
      <c r="AD4" s="79"/>
      <c r="AE4" s="79"/>
      <c r="AF4" s="79"/>
    </row>
    <row r="5" spans="1:32" ht="31.5">
      <c r="A5" s="79"/>
      <c r="B5" s="85"/>
      <c r="C5" s="378" t="s">
        <v>64</v>
      </c>
      <c r="D5" s="378"/>
      <c r="E5" s="378"/>
      <c r="F5" s="378"/>
      <c r="G5" s="378"/>
      <c r="H5" s="378"/>
      <c r="I5" s="378"/>
      <c r="J5" s="378"/>
      <c r="K5" s="378"/>
      <c r="L5" s="378"/>
      <c r="M5" s="378"/>
      <c r="N5" s="378"/>
      <c r="O5" s="378"/>
      <c r="P5" s="378"/>
      <c r="Q5" s="378"/>
      <c r="R5" s="378"/>
      <c r="S5" s="378"/>
      <c r="T5" s="378"/>
      <c r="U5" s="378"/>
      <c r="V5" s="378"/>
      <c r="W5" s="86">
        <v>191.6883</v>
      </c>
      <c r="X5" s="87"/>
      <c r="Y5" s="88"/>
      <c r="Z5" s="89"/>
      <c r="AA5" s="79"/>
      <c r="AB5" s="79"/>
      <c r="AC5" s="79"/>
      <c r="AD5" s="79"/>
      <c r="AE5" s="79"/>
      <c r="AF5" s="79"/>
    </row>
    <row r="6" spans="1:32" ht="43.5" customHeight="1">
      <c r="A6" s="79"/>
      <c r="B6" s="85"/>
      <c r="C6" s="377" t="s">
        <v>117</v>
      </c>
      <c r="D6" s="377"/>
      <c r="E6" s="377"/>
      <c r="F6" s="377"/>
      <c r="G6" s="377"/>
      <c r="H6" s="377"/>
      <c r="I6" s="377"/>
      <c r="J6" s="377"/>
      <c r="K6" s="377"/>
      <c r="L6" s="377"/>
      <c r="M6" s="377"/>
      <c r="N6" s="377"/>
      <c r="O6" s="377"/>
      <c r="P6" s="377"/>
      <c r="Q6" s="377"/>
      <c r="R6" s="377"/>
      <c r="S6" s="377"/>
      <c r="T6" s="377"/>
      <c r="U6" s="377"/>
      <c r="V6" s="377"/>
      <c r="W6" s="88"/>
      <c r="X6" s="87"/>
      <c r="Y6" s="88"/>
      <c r="Z6" s="89"/>
      <c r="AA6" s="79"/>
      <c r="AB6" s="79"/>
      <c r="AC6" s="79"/>
      <c r="AD6" s="79"/>
      <c r="AE6" s="79"/>
      <c r="AF6" s="79"/>
    </row>
    <row r="7" spans="1:32" ht="24" thickBot="1">
      <c r="A7" s="79"/>
      <c r="B7" s="85"/>
      <c r="C7" s="75"/>
      <c r="D7" s="75"/>
      <c r="E7" s="432" t="s">
        <v>118</v>
      </c>
      <c r="F7" s="432"/>
      <c r="G7" s="432"/>
      <c r="H7" s="432"/>
      <c r="I7" s="432"/>
      <c r="J7" s="432"/>
      <c r="K7" s="432"/>
      <c r="L7" s="432"/>
      <c r="M7" s="432"/>
      <c r="N7" s="432"/>
      <c r="O7" s="432"/>
      <c r="P7" s="432"/>
      <c r="Q7" s="432"/>
      <c r="R7" s="432"/>
      <c r="S7" s="432"/>
      <c r="T7" s="432"/>
      <c r="U7" s="432"/>
      <c r="V7" s="432"/>
      <c r="W7" s="88"/>
      <c r="X7" s="90"/>
      <c r="Y7" s="88"/>
      <c r="Z7" s="89"/>
      <c r="AA7" s="79"/>
      <c r="AB7" s="79"/>
      <c r="AC7" s="79"/>
      <c r="AD7" s="79"/>
      <c r="AE7" s="79"/>
      <c r="AF7" s="79"/>
    </row>
    <row r="8" spans="1:32" ht="26.25" customHeight="1">
      <c r="A8" s="79"/>
      <c r="B8" s="85"/>
      <c r="C8" s="430" t="s">
        <v>22</v>
      </c>
      <c r="D8" s="75"/>
      <c r="E8" s="10">
        <v>22</v>
      </c>
      <c r="F8" s="409" t="s">
        <v>8</v>
      </c>
      <c r="G8" s="410"/>
      <c r="H8" s="10">
        <v>24</v>
      </c>
      <c r="I8" s="409" t="s">
        <v>8</v>
      </c>
      <c r="J8" s="410"/>
      <c r="K8" s="10">
        <v>26</v>
      </c>
      <c r="L8" s="409" t="s">
        <v>8</v>
      </c>
      <c r="M8" s="410"/>
      <c r="N8" s="10">
        <v>27</v>
      </c>
      <c r="O8" s="409" t="s">
        <v>8</v>
      </c>
      <c r="P8" s="410"/>
      <c r="Q8" s="10">
        <v>28</v>
      </c>
      <c r="R8" s="409" t="s">
        <v>8</v>
      </c>
      <c r="S8" s="410"/>
      <c r="T8" s="10">
        <v>30</v>
      </c>
      <c r="U8" s="409" t="s">
        <v>8</v>
      </c>
      <c r="V8" s="410"/>
      <c r="W8" s="88"/>
      <c r="X8" s="90"/>
      <c r="Y8" s="88"/>
      <c r="Z8" s="89"/>
      <c r="AA8" s="79"/>
      <c r="AB8" s="79"/>
      <c r="AC8" s="79"/>
      <c r="AD8" s="79"/>
      <c r="AE8" s="79"/>
      <c r="AF8" s="79"/>
    </row>
    <row r="9" spans="1:32" s="2" customFormat="1" ht="12.75" customHeight="1" thickBot="1">
      <c r="A9" s="63"/>
      <c r="B9" s="66"/>
      <c r="C9" s="430"/>
      <c r="D9" s="414" t="s">
        <v>65</v>
      </c>
      <c r="E9" s="411">
        <f>E8/30</f>
        <v>0.73333333333333328</v>
      </c>
      <c r="F9" s="412"/>
      <c r="G9" s="413"/>
      <c r="H9" s="411">
        <f>H8/30</f>
        <v>0.8</v>
      </c>
      <c r="I9" s="412"/>
      <c r="J9" s="413"/>
      <c r="K9" s="411">
        <f>K8/30</f>
        <v>0.8666666666666667</v>
      </c>
      <c r="L9" s="412"/>
      <c r="M9" s="413"/>
      <c r="N9" s="411">
        <f>N8/30</f>
        <v>0.9</v>
      </c>
      <c r="O9" s="412"/>
      <c r="P9" s="413"/>
      <c r="Q9" s="411">
        <f>Q8/30</f>
        <v>0.93333333333333335</v>
      </c>
      <c r="R9" s="412"/>
      <c r="S9" s="413"/>
      <c r="T9" s="411">
        <f>T8/30</f>
        <v>1</v>
      </c>
      <c r="U9" s="412"/>
      <c r="V9" s="413"/>
      <c r="W9" s="62"/>
      <c r="X9" s="1"/>
      <c r="Y9" s="62"/>
      <c r="Z9" s="67"/>
      <c r="AA9" s="63"/>
      <c r="AB9" s="63"/>
      <c r="AC9" s="63"/>
      <c r="AD9" s="63"/>
      <c r="AE9" s="63"/>
      <c r="AF9" s="63"/>
    </row>
    <row r="10" spans="1:32" ht="30.95" customHeight="1">
      <c r="A10" s="79"/>
      <c r="B10" s="85"/>
      <c r="C10" s="430"/>
      <c r="D10" s="414"/>
      <c r="E10" s="5" t="s">
        <v>0</v>
      </c>
      <c r="F10" s="418" t="s">
        <v>67</v>
      </c>
      <c r="G10" s="419"/>
      <c r="H10" s="5" t="s">
        <v>0</v>
      </c>
      <c r="I10" s="418" t="s">
        <v>67</v>
      </c>
      <c r="J10" s="419"/>
      <c r="K10" s="5" t="s">
        <v>0</v>
      </c>
      <c r="L10" s="418" t="s">
        <v>67</v>
      </c>
      <c r="M10" s="419"/>
      <c r="N10" s="5" t="s">
        <v>0</v>
      </c>
      <c r="O10" s="418" t="s">
        <v>67</v>
      </c>
      <c r="P10" s="419"/>
      <c r="Q10" s="5" t="s">
        <v>0</v>
      </c>
      <c r="R10" s="418" t="s">
        <v>67</v>
      </c>
      <c r="S10" s="419"/>
      <c r="T10" s="5" t="s">
        <v>0</v>
      </c>
      <c r="U10" s="418" t="s">
        <v>67</v>
      </c>
      <c r="V10" s="419"/>
      <c r="W10" s="88"/>
      <c r="X10" s="90"/>
      <c r="Y10" s="88"/>
      <c r="Z10" s="89"/>
      <c r="AA10" s="79"/>
      <c r="AB10" s="79"/>
      <c r="AC10" s="79"/>
      <c r="AD10" s="79"/>
      <c r="AE10" s="79"/>
      <c r="AF10" s="79"/>
    </row>
    <row r="11" spans="1:32" ht="15.75" customHeight="1" thickBot="1">
      <c r="A11" s="79"/>
      <c r="B11" s="85"/>
      <c r="C11" s="431"/>
      <c r="D11" s="415"/>
      <c r="E11" s="6" t="s">
        <v>10</v>
      </c>
      <c r="F11" s="416" t="s">
        <v>9</v>
      </c>
      <c r="G11" s="417"/>
      <c r="H11" s="6" t="s">
        <v>10</v>
      </c>
      <c r="I11" s="416" t="s">
        <v>9</v>
      </c>
      <c r="J11" s="417"/>
      <c r="K11" s="6" t="s">
        <v>10</v>
      </c>
      <c r="L11" s="416" t="s">
        <v>9</v>
      </c>
      <c r="M11" s="417"/>
      <c r="N11" s="6" t="s">
        <v>10</v>
      </c>
      <c r="O11" s="416" t="s">
        <v>9</v>
      </c>
      <c r="P11" s="417"/>
      <c r="Q11" s="6" t="s">
        <v>10</v>
      </c>
      <c r="R11" s="416" t="s">
        <v>9</v>
      </c>
      <c r="S11" s="417"/>
      <c r="T11" s="6" t="s">
        <v>10</v>
      </c>
      <c r="U11" s="416" t="s">
        <v>9</v>
      </c>
      <c r="V11" s="417"/>
      <c r="W11" s="88"/>
      <c r="X11" s="90"/>
      <c r="Y11" s="88"/>
      <c r="Z11" s="89"/>
      <c r="AA11" s="79"/>
      <c r="AB11" s="79"/>
      <c r="AC11" s="79"/>
      <c r="AD11" s="79"/>
      <c r="AE11" s="79"/>
      <c r="AF11" s="79"/>
    </row>
    <row r="12" spans="1:32" ht="23.1" customHeight="1" thickTop="1">
      <c r="A12" s="79"/>
      <c r="B12" s="85"/>
      <c r="C12" s="91"/>
      <c r="D12" s="18">
        <v>2</v>
      </c>
      <c r="E12" s="14">
        <f t="shared" ref="E12:E17" si="0">$W$5*($D12*($C$13-E$8))/(E$8-$W$5)/4.92</f>
        <v>0.91841421206685092</v>
      </c>
      <c r="F12" s="24">
        <f>$D12+(E12*0.77)/30</f>
        <v>2.0235726314430491</v>
      </c>
      <c r="G12" s="7">
        <f>F12*30</f>
        <v>60.707178943291474</v>
      </c>
      <c r="H12" s="14">
        <f t="shared" ref="H12:H17" si="1">$W$5*($D12*($C$13-H$8))/(H$8-$W$5)/4.92</f>
        <v>1.8587360757007307</v>
      </c>
      <c r="I12" s="24">
        <f>$D12+(H12*0.77)/30</f>
        <v>2.0477075592763185</v>
      </c>
      <c r="J12" s="7">
        <f>I12*30</f>
        <v>61.431226778289556</v>
      </c>
      <c r="K12" s="14">
        <f t="shared" ref="K12:K17" si="2">$W$5*($D12*($C$13-K$8))/(K$8-$W$5)/4.92</f>
        <v>2.8217589233783569</v>
      </c>
      <c r="L12" s="24">
        <f>$D12+(K12*0.77)/30</f>
        <v>2.0724251457000444</v>
      </c>
      <c r="M12" s="7">
        <f>L12*30</f>
        <v>62.172754371001332</v>
      </c>
      <c r="N12" s="14">
        <f t="shared" ref="N12:N17" si="3">$W$5*($D12*($C$13-N$8))/(N$8-$W$5)/4.92</f>
        <v>3.3120416702043922</v>
      </c>
      <c r="O12" s="24">
        <f>$D12+(N12*0.77)/30</f>
        <v>2.0850090695352459</v>
      </c>
      <c r="P12" s="7">
        <f>O12*30</f>
        <v>62.550272086057376</v>
      </c>
      <c r="Q12" s="14">
        <f t="shared" ref="Q12:Q17" si="4">$W$5*($D12*($C$13-Q$8))/(Q$8-$W$5)/4.92</f>
        <v>3.8083148604136867</v>
      </c>
      <c r="R12" s="24">
        <f>$D12+(Q12*0.77)/30</f>
        <v>2.0977467480839511</v>
      </c>
      <c r="S12" s="7">
        <f>R12*30</f>
        <v>62.932402442518537</v>
      </c>
      <c r="T12" s="14">
        <f t="shared" ref="T12:T17" si="5">$W$5*($D12*($C$13-T$8))/(T$8-$W$5)/4.92</f>
        <v>4.8192771629568565</v>
      </c>
      <c r="U12" s="24">
        <f>$D12+(T12*0.77)/30</f>
        <v>2.1236947805158928</v>
      </c>
      <c r="V12" s="7">
        <f>U12*30</f>
        <v>63.710843415476781</v>
      </c>
      <c r="W12" s="88"/>
      <c r="X12" s="90"/>
      <c r="Y12" s="88"/>
      <c r="Z12" s="89"/>
      <c r="AA12" s="79"/>
      <c r="AB12" s="79"/>
      <c r="AC12" s="79"/>
      <c r="AD12" s="79"/>
      <c r="AE12" s="79"/>
      <c r="AF12" s="79"/>
    </row>
    <row r="13" spans="1:32" ht="23.1" customHeight="1">
      <c r="A13" s="79"/>
      <c r="B13" s="85"/>
      <c r="C13" s="407">
        <v>20</v>
      </c>
      <c r="D13" s="19">
        <v>4</v>
      </c>
      <c r="E13" s="15">
        <f t="shared" si="0"/>
        <v>1.8368284241337018</v>
      </c>
      <c r="F13" s="25">
        <f>$D13+(E13*0.77)/30</f>
        <v>4.0471452628860982</v>
      </c>
      <c r="G13" s="8">
        <f t="shared" ref="G13:G17" si="6">F13*30</f>
        <v>121.41435788658295</v>
      </c>
      <c r="H13" s="15">
        <f t="shared" si="1"/>
        <v>3.7174721514014615</v>
      </c>
      <c r="I13" s="25">
        <f>$D13+(H13*0.77)/30</f>
        <v>4.0954151185526371</v>
      </c>
      <c r="J13" s="8">
        <f t="shared" ref="J13:J23" si="7">I13*30</f>
        <v>122.86245355657911</v>
      </c>
      <c r="K13" s="15">
        <f t="shared" si="2"/>
        <v>5.6435178467567138</v>
      </c>
      <c r="L13" s="25">
        <f>$D13+(K13*0.77)/30</f>
        <v>4.1448502914000889</v>
      </c>
      <c r="M13" s="8">
        <f t="shared" ref="M13:M29" si="8">L13*30</f>
        <v>124.34550874200266</v>
      </c>
      <c r="N13" s="15">
        <f t="shared" si="3"/>
        <v>6.6240833404087844</v>
      </c>
      <c r="O13" s="25">
        <f>$D13+(N13*0.77)/30</f>
        <v>4.1700181390704918</v>
      </c>
      <c r="P13" s="8">
        <f t="shared" ref="P13:P35" si="9">O13*30</f>
        <v>125.10054417211475</v>
      </c>
      <c r="Q13" s="15">
        <f t="shared" si="4"/>
        <v>7.6166297208273734</v>
      </c>
      <c r="R13" s="25">
        <f>$D13+(Q13*0.77)/30</f>
        <v>4.1954934961679022</v>
      </c>
      <c r="S13" s="8">
        <f t="shared" ref="S13:S41" si="10">R13*30</f>
        <v>125.86480488503707</v>
      </c>
      <c r="T13" s="15">
        <f t="shared" si="5"/>
        <v>9.638554325913713</v>
      </c>
      <c r="U13" s="25">
        <f>$D13+(T13*0.77)/30</f>
        <v>4.2473895610317856</v>
      </c>
      <c r="V13" s="8">
        <f t="shared" ref="V13:V47" si="11">U13*30</f>
        <v>127.42168683095356</v>
      </c>
      <c r="W13" s="88"/>
      <c r="X13" s="90"/>
      <c r="Y13" s="88"/>
      <c r="Z13" s="89"/>
      <c r="AA13" s="79"/>
      <c r="AB13" s="79"/>
      <c r="AC13" s="79"/>
      <c r="AD13" s="79"/>
      <c r="AE13" s="79"/>
      <c r="AF13" s="79"/>
    </row>
    <row r="14" spans="1:32" ht="23.1" customHeight="1">
      <c r="A14" s="79"/>
      <c r="B14" s="85"/>
      <c r="C14" s="407"/>
      <c r="D14" s="18">
        <v>8</v>
      </c>
      <c r="E14" s="14">
        <f t="shared" si="0"/>
        <v>3.6736568482674037</v>
      </c>
      <c r="F14" s="24">
        <f>$D14+(E14*0.77)/30</f>
        <v>8.0942905257721964</v>
      </c>
      <c r="G14" s="7">
        <f t="shared" si="6"/>
        <v>242.8287157731659</v>
      </c>
      <c r="H14" s="14">
        <f t="shared" si="1"/>
        <v>7.434944302802923</v>
      </c>
      <c r="I14" s="24">
        <f>$D14+(H14*0.77)/30</f>
        <v>8.1908302371052741</v>
      </c>
      <c r="J14" s="7">
        <f t="shared" si="7"/>
        <v>245.72490711315822</v>
      </c>
      <c r="K14" s="14">
        <f t="shared" si="2"/>
        <v>11.287035693513428</v>
      </c>
      <c r="L14" s="24">
        <f>$D14+(K14*0.77)/30</f>
        <v>8.2897005828001777</v>
      </c>
      <c r="M14" s="7">
        <f t="shared" si="8"/>
        <v>248.69101748400533</v>
      </c>
      <c r="N14" s="14">
        <f t="shared" si="3"/>
        <v>13.248166680817569</v>
      </c>
      <c r="O14" s="24">
        <f>$D14+(N14*0.77)/30</f>
        <v>8.3400362781409836</v>
      </c>
      <c r="P14" s="7">
        <f t="shared" si="9"/>
        <v>250.2010883442295</v>
      </c>
      <c r="Q14" s="14">
        <f t="shared" si="4"/>
        <v>15.233259441654747</v>
      </c>
      <c r="R14" s="24">
        <f>$D14+(Q14*0.77)/30</f>
        <v>8.3909869923358045</v>
      </c>
      <c r="S14" s="7">
        <f t="shared" si="10"/>
        <v>251.72960977007415</v>
      </c>
      <c r="T14" s="14">
        <f t="shared" si="5"/>
        <v>19.277108651827426</v>
      </c>
      <c r="U14" s="24">
        <f>$D14+(T14*0.77)/30</f>
        <v>8.4947791220635711</v>
      </c>
      <c r="V14" s="7">
        <f t="shared" si="11"/>
        <v>254.84337366190712</v>
      </c>
      <c r="W14" s="88"/>
      <c r="X14" s="90"/>
      <c r="Y14" s="88"/>
      <c r="Z14" s="89"/>
      <c r="AA14" s="79"/>
      <c r="AB14" s="79"/>
      <c r="AC14" s="79"/>
      <c r="AD14" s="79"/>
      <c r="AE14" s="79"/>
      <c r="AF14" s="79"/>
    </row>
    <row r="15" spans="1:32" ht="23.1" customHeight="1">
      <c r="A15" s="79"/>
      <c r="B15" s="85"/>
      <c r="C15" s="12" t="s">
        <v>8</v>
      </c>
      <c r="D15" s="19">
        <v>16</v>
      </c>
      <c r="E15" s="15">
        <f t="shared" si="0"/>
        <v>7.3473136965348074</v>
      </c>
      <c r="F15" s="25">
        <f t="shared" ref="F15:F16" si="12">$D15+(E15*0.77)/30</f>
        <v>16.188581051544393</v>
      </c>
      <c r="G15" s="8">
        <f t="shared" ref="G15:G16" si="13">F15*30</f>
        <v>485.65743154633179</v>
      </c>
      <c r="H15" s="15">
        <f t="shared" si="1"/>
        <v>14.869888605605846</v>
      </c>
      <c r="I15" s="25">
        <f t="shared" ref="I15:I16" si="14">$D15+(H15*0.77)/30</f>
        <v>16.381660474210548</v>
      </c>
      <c r="J15" s="8">
        <f t="shared" ref="J15:J16" si="15">I15*30</f>
        <v>491.44981422631645</v>
      </c>
      <c r="K15" s="15">
        <f t="shared" si="2"/>
        <v>22.574071387026855</v>
      </c>
      <c r="L15" s="25">
        <f t="shared" ref="L15:L16" si="16">$D15+(K15*0.77)/30</f>
        <v>16.579401165600355</v>
      </c>
      <c r="M15" s="8">
        <f t="shared" ref="M15:M16" si="17">L15*30</f>
        <v>497.38203496801066</v>
      </c>
      <c r="N15" s="15">
        <f t="shared" si="3"/>
        <v>26.496333361635138</v>
      </c>
      <c r="O15" s="25">
        <f t="shared" ref="O15:O16" si="18">$D15+(N15*0.77)/30</f>
        <v>16.680072556281967</v>
      </c>
      <c r="P15" s="8">
        <f t="shared" ref="P15:P16" si="19">O15*30</f>
        <v>500.40217668845901</v>
      </c>
      <c r="Q15" s="15">
        <f t="shared" si="4"/>
        <v>30.466518883309494</v>
      </c>
      <c r="R15" s="25">
        <f t="shared" ref="R15:R16" si="20">$D15+(Q15*0.77)/30</f>
        <v>16.781973984671609</v>
      </c>
      <c r="S15" s="8">
        <f t="shared" ref="S15:S16" si="21">R15*30</f>
        <v>503.4592195401483</v>
      </c>
      <c r="T15" s="15">
        <f t="shared" si="5"/>
        <v>38.554217303654852</v>
      </c>
      <c r="U15" s="25">
        <f t="shared" ref="U15:U16" si="22">$D15+(T15*0.77)/30</f>
        <v>16.989558244127142</v>
      </c>
      <c r="V15" s="8">
        <f t="shared" ref="V15:V16" si="23">U15*30</f>
        <v>509.68674732381425</v>
      </c>
      <c r="W15" s="88"/>
      <c r="X15" s="90"/>
      <c r="Y15" s="88"/>
      <c r="Z15" s="89"/>
      <c r="AA15" s="79"/>
      <c r="AB15" s="79"/>
      <c r="AC15" s="79"/>
      <c r="AD15" s="79"/>
      <c r="AE15" s="79"/>
      <c r="AF15" s="79"/>
    </row>
    <row r="16" spans="1:32" ht="23.1" customHeight="1">
      <c r="A16" s="79"/>
      <c r="B16" s="85"/>
      <c r="C16" s="3">
        <f>C13/30</f>
        <v>0.66666666666666663</v>
      </c>
      <c r="D16" s="18">
        <v>24</v>
      </c>
      <c r="E16" s="14">
        <f t="shared" si="0"/>
        <v>11.020970544802211</v>
      </c>
      <c r="F16" s="24">
        <f t="shared" si="12"/>
        <v>24.282871577316591</v>
      </c>
      <c r="G16" s="7">
        <f t="shared" si="13"/>
        <v>728.48614731949772</v>
      </c>
      <c r="H16" s="14">
        <f t="shared" si="1"/>
        <v>22.304832908408766</v>
      </c>
      <c r="I16" s="24">
        <f t="shared" si="14"/>
        <v>24.572490711315826</v>
      </c>
      <c r="J16" s="7">
        <f t="shared" si="15"/>
        <v>737.17472133947479</v>
      </c>
      <c r="K16" s="14">
        <f t="shared" si="2"/>
        <v>33.861107080540286</v>
      </c>
      <c r="L16" s="24">
        <f t="shared" si="16"/>
        <v>24.869101748400535</v>
      </c>
      <c r="M16" s="7">
        <f t="shared" si="17"/>
        <v>746.0730524520161</v>
      </c>
      <c r="N16" s="14">
        <f t="shared" si="3"/>
        <v>39.7445000424527</v>
      </c>
      <c r="O16" s="24">
        <f t="shared" si="18"/>
        <v>25.020108834422953</v>
      </c>
      <c r="P16" s="7">
        <f t="shared" si="19"/>
        <v>750.60326503268857</v>
      </c>
      <c r="Q16" s="14">
        <f t="shared" si="4"/>
        <v>45.699778324964235</v>
      </c>
      <c r="R16" s="24">
        <f t="shared" si="20"/>
        <v>25.172960977007417</v>
      </c>
      <c r="S16" s="7">
        <f t="shared" si="21"/>
        <v>755.18882931022256</v>
      </c>
      <c r="T16" s="14">
        <f t="shared" si="5"/>
        <v>57.831325955482278</v>
      </c>
      <c r="U16" s="24">
        <f t="shared" si="22"/>
        <v>25.484337366190712</v>
      </c>
      <c r="V16" s="7">
        <f t="shared" si="23"/>
        <v>764.5301209857214</v>
      </c>
      <c r="W16" s="88"/>
      <c r="X16" s="90"/>
      <c r="Y16" s="88"/>
      <c r="Z16" s="89"/>
      <c r="AA16" s="79"/>
      <c r="AB16" s="79"/>
      <c r="AC16" s="79"/>
      <c r="AD16" s="79"/>
      <c r="AE16" s="79"/>
      <c r="AF16" s="79"/>
    </row>
    <row r="17" spans="1:32" ht="23.1" customHeight="1" thickBot="1">
      <c r="A17" s="79"/>
      <c r="B17" s="85"/>
      <c r="C17" s="92"/>
      <c r="D17" s="20">
        <v>32</v>
      </c>
      <c r="E17" s="17">
        <f t="shared" si="0"/>
        <v>14.694627393069615</v>
      </c>
      <c r="F17" s="26">
        <f>$D17+(E17*0.77)/30</f>
        <v>32.377162103088786</v>
      </c>
      <c r="G17" s="28">
        <f t="shared" si="6"/>
        <v>971.31486309266359</v>
      </c>
      <c r="H17" s="16">
        <f t="shared" si="1"/>
        <v>29.739777211211692</v>
      </c>
      <c r="I17" s="27">
        <f>$D17+(H17*0.77)/30</f>
        <v>32.763320948421097</v>
      </c>
      <c r="J17" s="9">
        <f t="shared" si="7"/>
        <v>982.8996284526329</v>
      </c>
      <c r="K17" s="16">
        <f t="shared" si="2"/>
        <v>45.14814277405371</v>
      </c>
      <c r="L17" s="27">
        <f>$D17+(K17*0.77)/30</f>
        <v>33.158802331200711</v>
      </c>
      <c r="M17" s="9">
        <f t="shared" si="8"/>
        <v>994.76406993602131</v>
      </c>
      <c r="N17" s="16">
        <f t="shared" si="3"/>
        <v>52.992666723270275</v>
      </c>
      <c r="O17" s="27">
        <f>$D17+(N17*0.77)/30</f>
        <v>33.360145112563934</v>
      </c>
      <c r="P17" s="9">
        <f t="shared" si="9"/>
        <v>1000.804353376918</v>
      </c>
      <c r="Q17" s="16">
        <f t="shared" si="4"/>
        <v>60.933037766618988</v>
      </c>
      <c r="R17" s="27">
        <f>$D17+(Q17*0.77)/30</f>
        <v>33.563947969343218</v>
      </c>
      <c r="S17" s="9">
        <f t="shared" si="10"/>
        <v>1006.9184390802966</v>
      </c>
      <c r="T17" s="16">
        <f t="shared" si="5"/>
        <v>77.108434607309704</v>
      </c>
      <c r="U17" s="27">
        <f>$D17+(T17*0.77)/30</f>
        <v>33.979116488254284</v>
      </c>
      <c r="V17" s="9">
        <f t="shared" si="11"/>
        <v>1019.3734946476285</v>
      </c>
      <c r="W17" s="88"/>
      <c r="X17" s="90"/>
      <c r="Y17" s="88"/>
      <c r="Z17" s="89"/>
      <c r="AA17" s="79"/>
      <c r="AB17" s="79"/>
      <c r="AC17" s="79"/>
      <c r="AD17" s="79"/>
      <c r="AE17" s="79"/>
      <c r="AF17" s="79"/>
    </row>
    <row r="18" spans="1:32" ht="23.1" customHeight="1">
      <c r="A18" s="79"/>
      <c r="B18" s="85"/>
      <c r="C18" s="93"/>
      <c r="D18" s="21">
        <v>2</v>
      </c>
      <c r="E18" s="94"/>
      <c r="F18" s="94"/>
      <c r="G18" s="94"/>
      <c r="H18" s="164">
        <f t="shared" ref="H18:H23" si="24">$W$5*($D18*($C$19-H$8))/(H$8-$W$5)/4.92</f>
        <v>0.92936803785036537</v>
      </c>
      <c r="I18" s="165">
        <f>$D18+(H18*0.77)/30</f>
        <v>2.0238537796381593</v>
      </c>
      <c r="J18" s="166">
        <f t="shared" si="7"/>
        <v>60.715613389144778</v>
      </c>
      <c r="K18" s="164">
        <f t="shared" ref="K18:K23" si="25">$W$5*($D18*($C$19-K$8))/(K$8-$W$5)/4.92</f>
        <v>1.8811726155855715</v>
      </c>
      <c r="L18" s="165">
        <f>$D18+(K18*0.77)/30</f>
        <v>2.0482834304666961</v>
      </c>
      <c r="M18" s="166">
        <f t="shared" si="8"/>
        <v>61.448502914000883</v>
      </c>
      <c r="N18" s="164">
        <f t="shared" ref="N18:N23" si="26">$W$5*($D18*($C$19-N$8))/(N$8-$W$5)/4.92</f>
        <v>2.3657440501459943</v>
      </c>
      <c r="O18" s="165">
        <f>$D18+(N18*0.77)/30</f>
        <v>2.0607207639537473</v>
      </c>
      <c r="P18" s="166">
        <f t="shared" si="9"/>
        <v>61.82162291861242</v>
      </c>
      <c r="Q18" s="164">
        <f t="shared" ref="Q18:Q23" si="27">$W$5*($D18*($C$19-Q$8))/(Q$8-$W$5)/4.92</f>
        <v>2.8562361453102647</v>
      </c>
      <c r="R18" s="165">
        <f>$D18+(Q18*0.77)/30</f>
        <v>2.0733100610629633</v>
      </c>
      <c r="S18" s="166">
        <f t="shared" si="10"/>
        <v>62.199301831888903</v>
      </c>
      <c r="T18" s="164">
        <f t="shared" ref="T18:T23" si="28">$W$5*($D18*($C$19-T$8))/(T$8-$W$5)/4.92</f>
        <v>3.8554217303654847</v>
      </c>
      <c r="U18" s="165">
        <f>$D18+(T18*0.77)/30</f>
        <v>2.0989558244127142</v>
      </c>
      <c r="V18" s="166">
        <f t="shared" si="11"/>
        <v>62.96867473238143</v>
      </c>
      <c r="W18" s="88"/>
      <c r="X18" s="90"/>
      <c r="Y18" s="88"/>
      <c r="Z18" s="89"/>
      <c r="AA18" s="79"/>
      <c r="AB18" s="79"/>
      <c r="AC18" s="79"/>
      <c r="AD18" s="79"/>
      <c r="AE18" s="79"/>
      <c r="AF18" s="79"/>
    </row>
    <row r="19" spans="1:32" ht="23.1" customHeight="1">
      <c r="A19" s="79"/>
      <c r="B19" s="85"/>
      <c r="C19" s="408">
        <v>22</v>
      </c>
      <c r="D19" s="22">
        <v>4</v>
      </c>
      <c r="E19" s="95"/>
      <c r="F19" s="95"/>
      <c r="G19" s="95"/>
      <c r="H19" s="167">
        <f t="shared" si="24"/>
        <v>1.8587360757007307</v>
      </c>
      <c r="I19" s="168">
        <f>$D19+(H19*0.77)/30</f>
        <v>4.0477075592763185</v>
      </c>
      <c r="J19" s="169">
        <f t="shared" si="7"/>
        <v>121.43122677828956</v>
      </c>
      <c r="K19" s="167">
        <f t="shared" si="25"/>
        <v>3.7623452311711429</v>
      </c>
      <c r="L19" s="168">
        <f>$D19+(K19*0.77)/30</f>
        <v>4.0965668609333923</v>
      </c>
      <c r="M19" s="169">
        <f t="shared" si="8"/>
        <v>122.89700582800177</v>
      </c>
      <c r="N19" s="167">
        <f t="shared" si="26"/>
        <v>4.7314881002919886</v>
      </c>
      <c r="O19" s="168">
        <f>$D19+(N19*0.77)/30</f>
        <v>4.1214415279074945</v>
      </c>
      <c r="P19" s="169">
        <f t="shared" si="9"/>
        <v>123.64324583722484</v>
      </c>
      <c r="Q19" s="167">
        <f t="shared" si="27"/>
        <v>5.7124722906205294</v>
      </c>
      <c r="R19" s="168">
        <f>$D19+(Q19*0.77)/30</f>
        <v>4.1466201221259267</v>
      </c>
      <c r="S19" s="169">
        <f t="shared" si="10"/>
        <v>124.39860366377781</v>
      </c>
      <c r="T19" s="167">
        <f t="shared" si="28"/>
        <v>7.7108434607309695</v>
      </c>
      <c r="U19" s="168">
        <f>$D19+(T19*0.77)/30</f>
        <v>4.1979116488254284</v>
      </c>
      <c r="V19" s="169">
        <f t="shared" si="11"/>
        <v>125.93734946476286</v>
      </c>
      <c r="W19" s="88"/>
      <c r="X19" s="90"/>
      <c r="Y19" s="88"/>
      <c r="Z19" s="89"/>
      <c r="AA19" s="79"/>
      <c r="AB19" s="79"/>
      <c r="AC19" s="79"/>
      <c r="AD19" s="79"/>
      <c r="AE19" s="79"/>
      <c r="AF19" s="79"/>
    </row>
    <row r="20" spans="1:32" ht="23.1" customHeight="1">
      <c r="A20" s="79"/>
      <c r="B20" s="85"/>
      <c r="C20" s="408"/>
      <c r="D20" s="21">
        <v>8</v>
      </c>
      <c r="E20" s="94"/>
      <c r="F20" s="94"/>
      <c r="G20" s="94"/>
      <c r="H20" s="164">
        <f t="shared" si="24"/>
        <v>3.7174721514014615</v>
      </c>
      <c r="I20" s="165">
        <f>$D20+(H20*0.77)/30</f>
        <v>8.0954151185526371</v>
      </c>
      <c r="J20" s="166">
        <f t="shared" si="7"/>
        <v>242.86245355657911</v>
      </c>
      <c r="K20" s="164">
        <f t="shared" si="25"/>
        <v>7.5246904623422859</v>
      </c>
      <c r="L20" s="165">
        <f>$D20+(K20*0.77)/30</f>
        <v>8.1931337218667846</v>
      </c>
      <c r="M20" s="166">
        <f t="shared" si="8"/>
        <v>245.79401165600353</v>
      </c>
      <c r="N20" s="164">
        <f t="shared" si="26"/>
        <v>9.4629762005839773</v>
      </c>
      <c r="O20" s="165">
        <f>$D20+(N20*0.77)/30</f>
        <v>8.242883055814989</v>
      </c>
      <c r="P20" s="166">
        <f t="shared" si="9"/>
        <v>247.28649167444968</v>
      </c>
      <c r="Q20" s="164">
        <f t="shared" si="27"/>
        <v>11.424944581241059</v>
      </c>
      <c r="R20" s="165">
        <f>$D20+(Q20*0.77)/30</f>
        <v>8.2932402442518534</v>
      </c>
      <c r="S20" s="166">
        <f t="shared" si="10"/>
        <v>248.79720732755561</v>
      </c>
      <c r="T20" s="164">
        <f t="shared" si="28"/>
        <v>15.421686921461939</v>
      </c>
      <c r="U20" s="165">
        <f>$D20+(T20*0.77)/30</f>
        <v>8.3958232976508569</v>
      </c>
      <c r="V20" s="166">
        <f t="shared" si="11"/>
        <v>251.87469892952572</v>
      </c>
      <c r="W20" s="88"/>
      <c r="X20" s="90"/>
      <c r="Y20" s="88"/>
      <c r="Z20" s="89"/>
      <c r="AA20" s="79"/>
      <c r="AB20" s="79"/>
      <c r="AC20" s="79"/>
      <c r="AD20" s="79"/>
      <c r="AE20" s="79"/>
      <c r="AF20" s="79"/>
    </row>
    <row r="21" spans="1:32" ht="23.1" customHeight="1">
      <c r="A21" s="79"/>
      <c r="B21" s="85"/>
      <c r="C21" s="13" t="s">
        <v>8</v>
      </c>
      <c r="D21" s="22">
        <v>16</v>
      </c>
      <c r="E21" s="95"/>
      <c r="F21" s="95"/>
      <c r="G21" s="95"/>
      <c r="H21" s="167">
        <f t="shared" si="24"/>
        <v>7.434944302802923</v>
      </c>
      <c r="I21" s="168">
        <f t="shared" ref="I21:I22" si="29">$D21+(H21*0.77)/30</f>
        <v>16.190830237105274</v>
      </c>
      <c r="J21" s="169">
        <f t="shared" ref="J21:J22" si="30">I21*30</f>
        <v>485.72490711315822</v>
      </c>
      <c r="K21" s="167">
        <f t="shared" si="25"/>
        <v>15.049380924684572</v>
      </c>
      <c r="L21" s="168">
        <f t="shared" ref="L21:L22" si="31">$D21+(K21*0.77)/30</f>
        <v>16.386267443733569</v>
      </c>
      <c r="M21" s="169">
        <f t="shared" ref="M21:M22" si="32">L21*30</f>
        <v>491.58802331200707</v>
      </c>
      <c r="N21" s="167">
        <f t="shared" si="26"/>
        <v>18.925952401167955</v>
      </c>
      <c r="O21" s="168">
        <f t="shared" ref="O21:O22" si="33">$D21+(N21*0.77)/30</f>
        <v>16.485766111629978</v>
      </c>
      <c r="P21" s="169">
        <f t="shared" ref="P21:P22" si="34">O21*30</f>
        <v>494.57298334889936</v>
      </c>
      <c r="Q21" s="167">
        <f t="shared" si="27"/>
        <v>22.849889162482118</v>
      </c>
      <c r="R21" s="168">
        <f t="shared" ref="R21:R22" si="35">$D21+(Q21*0.77)/30</f>
        <v>16.586480488503707</v>
      </c>
      <c r="S21" s="169">
        <f t="shared" ref="S21:S22" si="36">R21*30</f>
        <v>497.59441465511122</v>
      </c>
      <c r="T21" s="167">
        <f t="shared" si="28"/>
        <v>30.843373842923878</v>
      </c>
      <c r="U21" s="168">
        <f t="shared" ref="U21:U22" si="37">$D21+(T21*0.77)/30</f>
        <v>16.791646595301714</v>
      </c>
      <c r="V21" s="169">
        <f t="shared" ref="V21:V22" si="38">U21*30</f>
        <v>503.74939785905144</v>
      </c>
      <c r="W21" s="88"/>
      <c r="X21" s="90"/>
      <c r="Y21" s="88"/>
      <c r="Z21" s="89"/>
      <c r="AA21" s="79"/>
      <c r="AB21" s="79"/>
      <c r="AC21" s="79"/>
      <c r="AD21" s="79"/>
      <c r="AE21" s="79"/>
      <c r="AF21" s="79"/>
    </row>
    <row r="22" spans="1:32" ht="23.1" customHeight="1">
      <c r="A22" s="79"/>
      <c r="B22" s="85"/>
      <c r="C22" s="4">
        <f>C19/30</f>
        <v>0.73333333333333328</v>
      </c>
      <c r="D22" s="21">
        <v>24</v>
      </c>
      <c r="E22" s="94"/>
      <c r="F22" s="94"/>
      <c r="G22" s="94"/>
      <c r="H22" s="164">
        <f t="shared" si="24"/>
        <v>11.152416454204383</v>
      </c>
      <c r="I22" s="165">
        <f t="shared" si="29"/>
        <v>24.286245355657911</v>
      </c>
      <c r="J22" s="166">
        <f t="shared" si="30"/>
        <v>728.58736066973734</v>
      </c>
      <c r="K22" s="164">
        <f t="shared" si="25"/>
        <v>22.574071387026855</v>
      </c>
      <c r="L22" s="165">
        <f t="shared" si="31"/>
        <v>24.579401165600355</v>
      </c>
      <c r="M22" s="166">
        <f t="shared" si="32"/>
        <v>737.38203496801066</v>
      </c>
      <c r="N22" s="164">
        <f t="shared" si="26"/>
        <v>28.388928601751935</v>
      </c>
      <c r="O22" s="165">
        <f t="shared" si="33"/>
        <v>24.728649167444967</v>
      </c>
      <c r="P22" s="166">
        <f t="shared" si="34"/>
        <v>741.85947502334898</v>
      </c>
      <c r="Q22" s="164">
        <f t="shared" si="27"/>
        <v>34.274833743723178</v>
      </c>
      <c r="R22" s="165">
        <f t="shared" si="35"/>
        <v>24.879720732755562</v>
      </c>
      <c r="S22" s="166">
        <f t="shared" si="36"/>
        <v>746.39162198266683</v>
      </c>
      <c r="T22" s="164">
        <f t="shared" si="28"/>
        <v>46.265060764385822</v>
      </c>
      <c r="U22" s="165">
        <f t="shared" si="37"/>
        <v>25.187469892952571</v>
      </c>
      <c r="V22" s="166">
        <f t="shared" si="38"/>
        <v>755.62409678857716</v>
      </c>
      <c r="W22" s="88"/>
      <c r="X22" s="90"/>
      <c r="Y22" s="88"/>
      <c r="Z22" s="89"/>
      <c r="AA22" s="79"/>
      <c r="AB22" s="79"/>
      <c r="AC22" s="79"/>
      <c r="AD22" s="79"/>
      <c r="AE22" s="79"/>
      <c r="AF22" s="79"/>
    </row>
    <row r="23" spans="1:32" ht="23.1" customHeight="1" thickBot="1">
      <c r="A23" s="79"/>
      <c r="B23" s="85"/>
      <c r="C23" s="96"/>
      <c r="D23" s="23">
        <v>32</v>
      </c>
      <c r="E23" s="97"/>
      <c r="F23" s="97"/>
      <c r="G23" s="98"/>
      <c r="H23" s="170">
        <f t="shared" si="24"/>
        <v>14.869888605605846</v>
      </c>
      <c r="I23" s="171">
        <f>$D23+(H23*0.77)/30</f>
        <v>32.381660474210548</v>
      </c>
      <c r="J23" s="172">
        <f t="shared" si="7"/>
        <v>971.44981422631645</v>
      </c>
      <c r="K23" s="173">
        <f t="shared" si="25"/>
        <v>30.098761849369144</v>
      </c>
      <c r="L23" s="174">
        <f>$D23+(K23*0.77)/30</f>
        <v>32.772534887467138</v>
      </c>
      <c r="M23" s="175">
        <f t="shared" si="8"/>
        <v>983.17604662401413</v>
      </c>
      <c r="N23" s="173">
        <f t="shared" si="26"/>
        <v>37.851904802335909</v>
      </c>
      <c r="O23" s="174">
        <f>$D23+(N23*0.77)/30</f>
        <v>32.971532223259956</v>
      </c>
      <c r="P23" s="175">
        <f t="shared" si="9"/>
        <v>989.14596669779871</v>
      </c>
      <c r="Q23" s="173">
        <f t="shared" si="27"/>
        <v>45.699778324964235</v>
      </c>
      <c r="R23" s="174">
        <f>$D23+(Q23*0.77)/30</f>
        <v>33.172960977007413</v>
      </c>
      <c r="S23" s="175">
        <f t="shared" si="10"/>
        <v>995.18882931022245</v>
      </c>
      <c r="T23" s="173">
        <f t="shared" si="28"/>
        <v>61.686747685847756</v>
      </c>
      <c r="U23" s="174">
        <f>$D23+(T23*0.77)/30</f>
        <v>33.583293190603428</v>
      </c>
      <c r="V23" s="175">
        <f t="shared" si="11"/>
        <v>1007.4987957181029</v>
      </c>
      <c r="W23" s="88"/>
      <c r="X23" s="90"/>
      <c r="Y23" s="88"/>
      <c r="Z23" s="89"/>
      <c r="AA23" s="79"/>
      <c r="AB23" s="79"/>
      <c r="AC23" s="79"/>
      <c r="AD23" s="79"/>
      <c r="AE23" s="79"/>
      <c r="AF23" s="79"/>
    </row>
    <row r="24" spans="1:32" ht="23.1" customHeight="1">
      <c r="A24" s="79"/>
      <c r="B24" s="85"/>
      <c r="C24" s="91"/>
      <c r="D24" s="18">
        <v>2</v>
      </c>
      <c r="E24" s="99"/>
      <c r="F24" s="99"/>
      <c r="G24" s="99"/>
      <c r="H24" s="99"/>
      <c r="I24" s="99"/>
      <c r="J24" s="99"/>
      <c r="K24" s="14">
        <f t="shared" ref="K24:K29" si="39">$W$5*($D24*($C$25-K$8))/(K$8-$W$5)/4.92</f>
        <v>0.94058630779278574</v>
      </c>
      <c r="L24" s="24">
        <f>$D24+(K24*0.77)/30</f>
        <v>2.0241417152333483</v>
      </c>
      <c r="M24" s="7">
        <f t="shared" si="8"/>
        <v>60.724251457000449</v>
      </c>
      <c r="N24" s="14">
        <f t="shared" ref="N24:N29" si="40">$W$5*($D24*($C$25-N$8))/(N$8-$W$5)/4.92</f>
        <v>1.4194464300875966</v>
      </c>
      <c r="O24" s="24">
        <f>$D24+(N24*0.77)/30</f>
        <v>2.0364324583722482</v>
      </c>
      <c r="P24" s="7">
        <f t="shared" si="9"/>
        <v>61.092973751167449</v>
      </c>
      <c r="Q24" s="14">
        <f t="shared" ref="Q24:Q29" si="41">$W$5*($D24*($C$25-Q$8))/(Q$8-$W$5)/4.92</f>
        <v>1.9041574302068434</v>
      </c>
      <c r="R24" s="24">
        <f>$D24+(Q24*0.77)/30</f>
        <v>2.0488733740419756</v>
      </c>
      <c r="S24" s="7">
        <f t="shared" si="10"/>
        <v>61.466201221259269</v>
      </c>
      <c r="T24" s="14">
        <f t="shared" ref="T24:T29" si="42">$W$5*($D24*($C$25-T$8))/(T$8-$W$5)/4.92</f>
        <v>2.8915662977741139</v>
      </c>
      <c r="U24" s="24">
        <f>$D24+(T24*0.77)/30</f>
        <v>2.0742168683095357</v>
      </c>
      <c r="V24" s="7">
        <f t="shared" si="11"/>
        <v>62.226506049286073</v>
      </c>
      <c r="W24" s="88"/>
      <c r="X24" s="90"/>
      <c r="Y24" s="88"/>
      <c r="Z24" s="89"/>
      <c r="AA24" s="79"/>
      <c r="AB24" s="79"/>
      <c r="AC24" s="79"/>
      <c r="AD24" s="79"/>
      <c r="AE24" s="79"/>
      <c r="AF24" s="79"/>
    </row>
    <row r="25" spans="1:32" ht="23.1" customHeight="1">
      <c r="A25" s="79"/>
      <c r="B25" s="85"/>
      <c r="C25" s="407">
        <v>24</v>
      </c>
      <c r="D25" s="19">
        <v>4</v>
      </c>
      <c r="E25" s="100"/>
      <c r="F25" s="100"/>
      <c r="G25" s="100"/>
      <c r="H25" s="100"/>
      <c r="I25" s="100"/>
      <c r="J25" s="100"/>
      <c r="K25" s="15">
        <f t="shared" si="39"/>
        <v>1.8811726155855715</v>
      </c>
      <c r="L25" s="25">
        <f>$D25+(K25*0.77)/30</f>
        <v>4.0482834304666966</v>
      </c>
      <c r="M25" s="8">
        <f t="shared" si="8"/>
        <v>121.4485029140009</v>
      </c>
      <c r="N25" s="15">
        <f t="shared" si="40"/>
        <v>2.8388928601751933</v>
      </c>
      <c r="O25" s="25">
        <f>$D25+(N25*0.77)/30</f>
        <v>4.0728649167444964</v>
      </c>
      <c r="P25" s="8">
        <f t="shared" si="9"/>
        <v>122.1859475023349</v>
      </c>
      <c r="Q25" s="15">
        <f t="shared" si="41"/>
        <v>3.8083148604136867</v>
      </c>
      <c r="R25" s="25">
        <f>$D25+(Q25*0.77)/30</f>
        <v>4.0977467480839511</v>
      </c>
      <c r="S25" s="8">
        <f t="shared" si="10"/>
        <v>122.93240244251854</v>
      </c>
      <c r="T25" s="15">
        <f t="shared" si="42"/>
        <v>5.7831325955482278</v>
      </c>
      <c r="U25" s="25">
        <f>$D25+(T25*0.77)/30</f>
        <v>4.1484337366190713</v>
      </c>
      <c r="V25" s="8">
        <f t="shared" si="11"/>
        <v>124.45301209857215</v>
      </c>
      <c r="W25" s="88"/>
      <c r="X25" s="90"/>
      <c r="Y25" s="88"/>
      <c r="Z25" s="89"/>
      <c r="AA25" s="79"/>
      <c r="AB25" s="79"/>
      <c r="AC25" s="79"/>
      <c r="AD25" s="79"/>
      <c r="AE25" s="79"/>
      <c r="AF25" s="79"/>
    </row>
    <row r="26" spans="1:32" ht="23.1" customHeight="1">
      <c r="A26" s="79"/>
      <c r="B26" s="85"/>
      <c r="C26" s="407"/>
      <c r="D26" s="18">
        <v>8</v>
      </c>
      <c r="E26" s="99"/>
      <c r="F26" s="99"/>
      <c r="G26" s="99"/>
      <c r="H26" s="99"/>
      <c r="I26" s="99"/>
      <c r="J26" s="99"/>
      <c r="K26" s="14">
        <f t="shared" si="39"/>
        <v>3.7623452311711429</v>
      </c>
      <c r="L26" s="24">
        <f>$D26+(K26*0.77)/30</f>
        <v>8.0965668609333932</v>
      </c>
      <c r="M26" s="7">
        <f t="shared" si="8"/>
        <v>242.8970058280018</v>
      </c>
      <c r="N26" s="14">
        <f t="shared" si="40"/>
        <v>5.6777857203503865</v>
      </c>
      <c r="O26" s="24">
        <f>$D26+(N26*0.77)/30</f>
        <v>8.1457298334889927</v>
      </c>
      <c r="P26" s="7">
        <f t="shared" si="9"/>
        <v>244.3718950046698</v>
      </c>
      <c r="Q26" s="14">
        <f t="shared" si="41"/>
        <v>7.6166297208273734</v>
      </c>
      <c r="R26" s="24">
        <f>$D26+(Q26*0.77)/30</f>
        <v>8.1954934961679022</v>
      </c>
      <c r="S26" s="7">
        <f t="shared" si="10"/>
        <v>245.86480488503707</v>
      </c>
      <c r="T26" s="14">
        <f t="shared" si="42"/>
        <v>11.566265191096456</v>
      </c>
      <c r="U26" s="24">
        <f>$D26+(T26*0.77)/30</f>
        <v>8.2968674732381427</v>
      </c>
      <c r="V26" s="7">
        <f t="shared" si="11"/>
        <v>248.90602419714429</v>
      </c>
      <c r="W26" s="88"/>
      <c r="X26" s="90"/>
      <c r="Y26" s="88"/>
      <c r="Z26" s="89"/>
      <c r="AA26" s="79"/>
      <c r="AB26" s="79"/>
      <c r="AC26" s="79"/>
      <c r="AD26" s="79"/>
      <c r="AE26" s="79"/>
      <c r="AF26" s="79"/>
    </row>
    <row r="27" spans="1:32" ht="23.1" customHeight="1">
      <c r="A27" s="79"/>
      <c r="B27" s="85"/>
      <c r="C27" s="12" t="s">
        <v>8</v>
      </c>
      <c r="D27" s="19">
        <v>16</v>
      </c>
      <c r="E27" s="100"/>
      <c r="F27" s="100"/>
      <c r="G27" s="100"/>
      <c r="H27" s="100"/>
      <c r="I27" s="100"/>
      <c r="J27" s="100"/>
      <c r="K27" s="15">
        <f t="shared" si="39"/>
        <v>7.5246904623422859</v>
      </c>
      <c r="L27" s="25">
        <f t="shared" ref="L27:L28" si="43">$D27+(K27*0.77)/30</f>
        <v>16.193133721866786</v>
      </c>
      <c r="M27" s="8">
        <f t="shared" ref="M27:M28" si="44">L27*30</f>
        <v>485.79401165600359</v>
      </c>
      <c r="N27" s="15">
        <f t="shared" si="40"/>
        <v>11.355571440700773</v>
      </c>
      <c r="O27" s="25">
        <f t="shared" ref="O27:O28" si="45">$D27+(N27*0.77)/30</f>
        <v>16.291459666977985</v>
      </c>
      <c r="P27" s="8">
        <f t="shared" ref="P27:P28" si="46">O27*30</f>
        <v>488.74379000933959</v>
      </c>
      <c r="Q27" s="15">
        <f t="shared" si="41"/>
        <v>15.233259441654747</v>
      </c>
      <c r="R27" s="25">
        <f t="shared" ref="R27:R28" si="47">$D27+(Q27*0.77)/30</f>
        <v>16.390986992335804</v>
      </c>
      <c r="S27" s="8">
        <f t="shared" ref="S27:S28" si="48">R27*30</f>
        <v>491.72960977007415</v>
      </c>
      <c r="T27" s="15">
        <f t="shared" si="42"/>
        <v>23.132530382192911</v>
      </c>
      <c r="U27" s="25">
        <f t="shared" ref="U27:U28" si="49">$D27+(T27*0.77)/30</f>
        <v>16.593734946476285</v>
      </c>
      <c r="V27" s="8">
        <f t="shared" ref="V27:V28" si="50">U27*30</f>
        <v>497.81204839428858</v>
      </c>
      <c r="W27" s="88"/>
      <c r="X27" s="90"/>
      <c r="Y27" s="88"/>
      <c r="Z27" s="89"/>
      <c r="AA27" s="79"/>
      <c r="AB27" s="79"/>
      <c r="AC27" s="79"/>
      <c r="AD27" s="79"/>
      <c r="AE27" s="79"/>
      <c r="AF27" s="79"/>
    </row>
    <row r="28" spans="1:32" ht="23.1" customHeight="1">
      <c r="A28" s="79"/>
      <c r="B28" s="85"/>
      <c r="C28" s="3">
        <f>C25/30</f>
        <v>0.8</v>
      </c>
      <c r="D28" s="18">
        <v>24</v>
      </c>
      <c r="E28" s="99"/>
      <c r="F28" s="99"/>
      <c r="G28" s="99"/>
      <c r="H28" s="99"/>
      <c r="I28" s="99"/>
      <c r="J28" s="99"/>
      <c r="K28" s="14">
        <f t="shared" si="39"/>
        <v>11.287035693513428</v>
      </c>
      <c r="L28" s="24">
        <f t="shared" si="43"/>
        <v>24.28970058280018</v>
      </c>
      <c r="M28" s="7">
        <f t="shared" si="44"/>
        <v>728.69101748400544</v>
      </c>
      <c r="N28" s="14">
        <f t="shared" si="40"/>
        <v>17.033357161051157</v>
      </c>
      <c r="O28" s="24">
        <f t="shared" si="45"/>
        <v>24.437189500466978</v>
      </c>
      <c r="P28" s="7">
        <f t="shared" si="46"/>
        <v>733.11568501400939</v>
      </c>
      <c r="Q28" s="14">
        <f t="shared" si="41"/>
        <v>22.849889162482118</v>
      </c>
      <c r="R28" s="24">
        <f t="shared" si="47"/>
        <v>24.586480488503707</v>
      </c>
      <c r="S28" s="7">
        <f t="shared" si="48"/>
        <v>737.59441465511122</v>
      </c>
      <c r="T28" s="14">
        <f t="shared" si="42"/>
        <v>34.698795573289367</v>
      </c>
      <c r="U28" s="24">
        <f t="shared" si="49"/>
        <v>24.890602419714426</v>
      </c>
      <c r="V28" s="7">
        <f t="shared" si="50"/>
        <v>746.71807259143281</v>
      </c>
      <c r="W28" s="88"/>
      <c r="X28" s="90"/>
      <c r="Y28" s="88"/>
      <c r="Z28" s="89"/>
      <c r="AA28" s="79"/>
      <c r="AB28" s="79"/>
      <c r="AC28" s="79"/>
      <c r="AD28" s="79"/>
      <c r="AE28" s="79"/>
      <c r="AF28" s="79"/>
    </row>
    <row r="29" spans="1:32" ht="23.1" customHeight="1" thickBot="1">
      <c r="A29" s="79"/>
      <c r="B29" s="85"/>
      <c r="C29" s="92"/>
      <c r="D29" s="20">
        <v>32</v>
      </c>
      <c r="E29" s="101"/>
      <c r="F29" s="101"/>
      <c r="G29" s="101"/>
      <c r="H29" s="101"/>
      <c r="I29" s="101"/>
      <c r="J29" s="102"/>
      <c r="K29" s="17">
        <f t="shared" si="39"/>
        <v>15.049380924684572</v>
      </c>
      <c r="L29" s="26">
        <f>$D29+(K29*0.77)/30</f>
        <v>32.386267443733573</v>
      </c>
      <c r="M29" s="28">
        <f t="shared" si="8"/>
        <v>971.58802331200718</v>
      </c>
      <c r="N29" s="16">
        <f t="shared" si="40"/>
        <v>22.711142881401546</v>
      </c>
      <c r="O29" s="27">
        <f>$D29+(N29*0.77)/30</f>
        <v>32.582919333955971</v>
      </c>
      <c r="P29" s="9">
        <f t="shared" si="9"/>
        <v>977.48758001867918</v>
      </c>
      <c r="Q29" s="16">
        <f t="shared" si="41"/>
        <v>30.466518883309494</v>
      </c>
      <c r="R29" s="27">
        <f>$D29+(Q29*0.77)/30</f>
        <v>32.781973984671609</v>
      </c>
      <c r="S29" s="9">
        <f t="shared" si="10"/>
        <v>983.4592195401483</v>
      </c>
      <c r="T29" s="16">
        <f t="shared" si="42"/>
        <v>46.265060764385822</v>
      </c>
      <c r="U29" s="27">
        <f>$D29+(T29*0.77)/30</f>
        <v>33.187469892952571</v>
      </c>
      <c r="V29" s="9">
        <f t="shared" si="11"/>
        <v>995.62409678857716</v>
      </c>
      <c r="W29" s="88"/>
      <c r="X29" s="90"/>
      <c r="Y29" s="88"/>
      <c r="Z29" s="89"/>
      <c r="AA29" s="79"/>
      <c r="AB29" s="79"/>
      <c r="AC29" s="79"/>
      <c r="AD29" s="79"/>
      <c r="AE29" s="79"/>
      <c r="AF29" s="79"/>
    </row>
    <row r="30" spans="1:32" ht="23.1" customHeight="1">
      <c r="A30" s="79"/>
      <c r="B30" s="85"/>
      <c r="C30" s="93"/>
      <c r="D30" s="21">
        <v>2</v>
      </c>
      <c r="E30" s="94"/>
      <c r="F30" s="94"/>
      <c r="G30" s="94"/>
      <c r="H30" s="94"/>
      <c r="I30" s="94"/>
      <c r="J30" s="94"/>
      <c r="K30" s="94"/>
      <c r="L30" s="94"/>
      <c r="M30" s="94"/>
      <c r="N30" s="164">
        <f t="shared" ref="N30:N35" si="51">$W$5*($D30*($C$31-N$8))/(N$8-$W$5)/4.92</f>
        <v>0.47314881002919884</v>
      </c>
      <c r="O30" s="165">
        <f>$D30+(N30*0.77)/30</f>
        <v>2.0121441527907495</v>
      </c>
      <c r="P30" s="166">
        <f t="shared" si="9"/>
        <v>60.364324583722485</v>
      </c>
      <c r="Q30" s="164">
        <f t="shared" ref="Q30:Q35" si="52">$W$5*($D30*($C$31-Q$8))/(Q$8-$W$5)/4.92</f>
        <v>0.95207871510342168</v>
      </c>
      <c r="R30" s="165">
        <f>$D30+(Q30*0.77)/30</f>
        <v>2.0244366870209878</v>
      </c>
      <c r="S30" s="166">
        <f t="shared" si="10"/>
        <v>60.733100610629634</v>
      </c>
      <c r="T30" s="164">
        <f t="shared" ref="T30:T35" si="53">$W$5*($D30*($C$31-T$8))/(T$8-$W$5)/4.92</f>
        <v>1.9277108651827424</v>
      </c>
      <c r="U30" s="165">
        <f>$D30+(T30*0.77)/30</f>
        <v>2.0494779122063571</v>
      </c>
      <c r="V30" s="166">
        <f t="shared" si="11"/>
        <v>61.484337366190715</v>
      </c>
      <c r="W30" s="88"/>
      <c r="X30" s="90"/>
      <c r="Y30" s="88"/>
      <c r="Z30" s="89"/>
      <c r="AA30" s="79"/>
      <c r="AB30" s="79"/>
      <c r="AC30" s="79"/>
      <c r="AD30" s="79"/>
      <c r="AE30" s="79"/>
      <c r="AF30" s="79"/>
    </row>
    <row r="31" spans="1:32" ht="23.1" customHeight="1">
      <c r="A31" s="79"/>
      <c r="B31" s="85"/>
      <c r="C31" s="408">
        <v>26</v>
      </c>
      <c r="D31" s="22">
        <v>4</v>
      </c>
      <c r="E31" s="95"/>
      <c r="F31" s="95"/>
      <c r="G31" s="95"/>
      <c r="H31" s="95"/>
      <c r="I31" s="95"/>
      <c r="J31" s="95"/>
      <c r="K31" s="95"/>
      <c r="L31" s="95"/>
      <c r="M31" s="95"/>
      <c r="N31" s="167">
        <f t="shared" si="51"/>
        <v>0.94629762005839768</v>
      </c>
      <c r="O31" s="168">
        <f>$D31+(N31*0.77)/30</f>
        <v>4.0242883055814991</v>
      </c>
      <c r="P31" s="169">
        <f t="shared" si="9"/>
        <v>120.72864916744497</v>
      </c>
      <c r="Q31" s="167">
        <f t="shared" si="52"/>
        <v>1.9041574302068434</v>
      </c>
      <c r="R31" s="168">
        <f>$D31+(Q31*0.77)/30</f>
        <v>4.0488733740419756</v>
      </c>
      <c r="S31" s="169">
        <f t="shared" si="10"/>
        <v>121.46620122125927</v>
      </c>
      <c r="T31" s="167">
        <f t="shared" si="53"/>
        <v>3.8554217303654847</v>
      </c>
      <c r="U31" s="168">
        <f>$D31+(T31*0.77)/30</f>
        <v>4.0989558244127142</v>
      </c>
      <c r="V31" s="169">
        <f t="shared" si="11"/>
        <v>122.96867473238143</v>
      </c>
      <c r="W31" s="88"/>
      <c r="X31" s="90"/>
      <c r="Y31" s="88"/>
      <c r="Z31" s="89"/>
      <c r="AA31" s="79"/>
      <c r="AB31" s="79"/>
      <c r="AC31" s="79"/>
      <c r="AD31" s="79"/>
      <c r="AE31" s="79"/>
      <c r="AF31" s="79"/>
    </row>
    <row r="32" spans="1:32" ht="23.1" customHeight="1">
      <c r="A32" s="79"/>
      <c r="B32" s="85"/>
      <c r="C32" s="408"/>
      <c r="D32" s="21">
        <v>8</v>
      </c>
      <c r="E32" s="94"/>
      <c r="F32" s="94"/>
      <c r="G32" s="94"/>
      <c r="H32" s="94"/>
      <c r="I32" s="94"/>
      <c r="J32" s="94"/>
      <c r="K32" s="94"/>
      <c r="L32" s="94"/>
      <c r="M32" s="94"/>
      <c r="N32" s="164">
        <f t="shared" si="51"/>
        <v>1.8925952401167954</v>
      </c>
      <c r="O32" s="165">
        <f>$D32+(N32*0.77)/30</f>
        <v>8.0485766111629982</v>
      </c>
      <c r="P32" s="166">
        <f t="shared" si="9"/>
        <v>241.45729833488994</v>
      </c>
      <c r="Q32" s="164">
        <f t="shared" si="52"/>
        <v>3.8083148604136867</v>
      </c>
      <c r="R32" s="165">
        <f>$D32+(Q32*0.77)/30</f>
        <v>8.0977467480839511</v>
      </c>
      <c r="S32" s="166">
        <f t="shared" si="10"/>
        <v>242.93240244251854</v>
      </c>
      <c r="T32" s="164">
        <f t="shared" si="53"/>
        <v>7.7108434607309695</v>
      </c>
      <c r="U32" s="165">
        <f>$D32+(T32*0.77)/30</f>
        <v>8.1979116488254284</v>
      </c>
      <c r="V32" s="166">
        <f t="shared" si="11"/>
        <v>245.93734946476286</v>
      </c>
      <c r="W32" s="88"/>
      <c r="X32" s="90"/>
      <c r="Y32" s="88"/>
      <c r="Z32" s="89"/>
      <c r="AA32" s="79"/>
      <c r="AB32" s="79"/>
      <c r="AC32" s="79"/>
      <c r="AD32" s="79"/>
      <c r="AE32" s="79"/>
      <c r="AF32" s="79"/>
    </row>
    <row r="33" spans="1:32" ht="23.1" customHeight="1">
      <c r="A33" s="79"/>
      <c r="B33" s="85"/>
      <c r="C33" s="13" t="s">
        <v>8</v>
      </c>
      <c r="D33" s="22">
        <v>16</v>
      </c>
      <c r="E33" s="95"/>
      <c r="F33" s="95"/>
      <c r="G33" s="95"/>
      <c r="H33" s="95"/>
      <c r="I33" s="95"/>
      <c r="J33" s="95"/>
      <c r="K33" s="95"/>
      <c r="L33" s="95"/>
      <c r="M33" s="95"/>
      <c r="N33" s="167">
        <f t="shared" si="51"/>
        <v>3.7851904802335907</v>
      </c>
      <c r="O33" s="168">
        <f t="shared" ref="O33:O34" si="54">$D33+(N33*0.77)/30</f>
        <v>16.097153222325996</v>
      </c>
      <c r="P33" s="169">
        <f t="shared" ref="P33:P34" si="55">O33*30</f>
        <v>482.91459666977988</v>
      </c>
      <c r="Q33" s="167">
        <f t="shared" si="52"/>
        <v>7.6166297208273734</v>
      </c>
      <c r="R33" s="168">
        <f t="shared" ref="R33:R34" si="56">$D33+(Q33*0.77)/30</f>
        <v>16.195493496167902</v>
      </c>
      <c r="S33" s="169">
        <f t="shared" ref="S33:S34" si="57">R33*30</f>
        <v>485.86480488503707</v>
      </c>
      <c r="T33" s="167">
        <f t="shared" si="53"/>
        <v>15.421686921461939</v>
      </c>
      <c r="U33" s="168">
        <f t="shared" ref="U33:U34" si="58">$D33+(T33*0.77)/30</f>
        <v>16.395823297650857</v>
      </c>
      <c r="V33" s="169">
        <f t="shared" ref="V33:V34" si="59">U33*30</f>
        <v>491.87469892952572</v>
      </c>
      <c r="W33" s="88"/>
      <c r="X33" s="90"/>
      <c r="Y33" s="88"/>
      <c r="Z33" s="89"/>
      <c r="AA33" s="79"/>
      <c r="AB33" s="79"/>
      <c r="AC33" s="79"/>
      <c r="AD33" s="79"/>
      <c r="AE33" s="79"/>
      <c r="AF33" s="79"/>
    </row>
    <row r="34" spans="1:32" ht="23.1" customHeight="1">
      <c r="A34" s="79"/>
      <c r="B34" s="85"/>
      <c r="C34" s="4">
        <f>C31/30</f>
        <v>0.8666666666666667</v>
      </c>
      <c r="D34" s="21">
        <v>24</v>
      </c>
      <c r="E34" s="94"/>
      <c r="F34" s="94"/>
      <c r="G34" s="94"/>
      <c r="H34" s="94"/>
      <c r="I34" s="94"/>
      <c r="J34" s="94"/>
      <c r="K34" s="94"/>
      <c r="L34" s="94"/>
      <c r="M34" s="94"/>
      <c r="N34" s="164">
        <f t="shared" si="51"/>
        <v>5.6777857203503865</v>
      </c>
      <c r="O34" s="165">
        <f t="shared" si="54"/>
        <v>24.145729833488993</v>
      </c>
      <c r="P34" s="166">
        <f t="shared" si="55"/>
        <v>724.3718950046698</v>
      </c>
      <c r="Q34" s="164">
        <f t="shared" si="52"/>
        <v>11.424944581241059</v>
      </c>
      <c r="R34" s="165">
        <f t="shared" si="56"/>
        <v>24.293240244251855</v>
      </c>
      <c r="S34" s="166">
        <f t="shared" si="57"/>
        <v>728.79720732755561</v>
      </c>
      <c r="T34" s="164">
        <f t="shared" si="53"/>
        <v>23.132530382192911</v>
      </c>
      <c r="U34" s="165">
        <f t="shared" si="58"/>
        <v>24.593734946476285</v>
      </c>
      <c r="V34" s="166">
        <f t="shared" si="59"/>
        <v>737.81204839428858</v>
      </c>
      <c r="W34" s="88"/>
      <c r="X34" s="90"/>
      <c r="Y34" s="88"/>
      <c r="Z34" s="89"/>
      <c r="AA34" s="79"/>
      <c r="AB34" s="79"/>
      <c r="AC34" s="79"/>
      <c r="AD34" s="79"/>
      <c r="AE34" s="79"/>
      <c r="AF34" s="79"/>
    </row>
    <row r="35" spans="1:32" ht="23.1" customHeight="1" thickBot="1">
      <c r="A35" s="79"/>
      <c r="B35" s="85"/>
      <c r="C35" s="96"/>
      <c r="D35" s="23">
        <v>32</v>
      </c>
      <c r="E35" s="97"/>
      <c r="F35" s="97"/>
      <c r="G35" s="95"/>
      <c r="H35" s="95"/>
      <c r="I35" s="95"/>
      <c r="J35" s="97"/>
      <c r="K35" s="97"/>
      <c r="L35" s="97"/>
      <c r="M35" s="98"/>
      <c r="N35" s="170">
        <f t="shared" si="51"/>
        <v>7.5703809604671815</v>
      </c>
      <c r="O35" s="171">
        <f>$D35+(N35*0.77)/30</f>
        <v>32.194306444651993</v>
      </c>
      <c r="P35" s="172">
        <f t="shared" si="9"/>
        <v>965.82919333955977</v>
      </c>
      <c r="Q35" s="173">
        <f t="shared" si="52"/>
        <v>15.233259441654747</v>
      </c>
      <c r="R35" s="174">
        <f>$D35+(Q35*0.77)/30</f>
        <v>32.390986992335804</v>
      </c>
      <c r="S35" s="175">
        <f t="shared" si="10"/>
        <v>971.72960977007415</v>
      </c>
      <c r="T35" s="173">
        <f t="shared" si="53"/>
        <v>30.843373842923878</v>
      </c>
      <c r="U35" s="174">
        <f>$D35+(T35*0.77)/30</f>
        <v>32.791646595301714</v>
      </c>
      <c r="V35" s="175">
        <f t="shared" si="11"/>
        <v>983.74939785905144</v>
      </c>
      <c r="W35" s="88"/>
      <c r="X35" s="90"/>
      <c r="Y35" s="88"/>
      <c r="Z35" s="89"/>
      <c r="AA35" s="79"/>
      <c r="AB35" s="79"/>
      <c r="AC35" s="79"/>
      <c r="AD35" s="79"/>
      <c r="AE35" s="79"/>
      <c r="AF35" s="79"/>
    </row>
    <row r="36" spans="1:32" ht="23.1" customHeight="1">
      <c r="A36" s="79"/>
      <c r="B36" s="85"/>
      <c r="C36" s="91"/>
      <c r="D36" s="18">
        <v>2</v>
      </c>
      <c r="E36" s="99"/>
      <c r="F36" s="99"/>
      <c r="G36" s="103"/>
      <c r="H36" s="103"/>
      <c r="I36" s="103"/>
      <c r="J36" s="99"/>
      <c r="K36" s="99"/>
      <c r="L36" s="99"/>
      <c r="M36" s="99"/>
      <c r="N36" s="99"/>
      <c r="O36" s="99"/>
      <c r="P36" s="99"/>
      <c r="Q36" s="14">
        <f t="shared" ref="Q36:Q41" si="60">$W$5*($D36*($C$37-Q$8))/(Q$8-$W$5)/4.92</f>
        <v>0.47603935755171084</v>
      </c>
      <c r="R36" s="24">
        <f>$D36+(Q36*0.77)/30</f>
        <v>2.0122183435104941</v>
      </c>
      <c r="S36" s="7">
        <f t="shared" si="10"/>
        <v>60.366550305314824</v>
      </c>
      <c r="T36" s="14">
        <f t="shared" ref="T36:T41" si="61">$W$5*($D36*($C$37-T$8))/(T$8-$W$5)/4.92</f>
        <v>1.4457831488870569</v>
      </c>
      <c r="U36" s="24">
        <f>$D36+(T36*0.77)/30</f>
        <v>2.0371084341547676</v>
      </c>
      <c r="V36" s="7">
        <f t="shared" si="11"/>
        <v>61.113253024643029</v>
      </c>
      <c r="W36" s="88"/>
      <c r="X36" s="90"/>
      <c r="Y36" s="88"/>
      <c r="Z36" s="89"/>
      <c r="AA36" s="79"/>
      <c r="AB36" s="79"/>
      <c r="AC36" s="79"/>
      <c r="AD36" s="79"/>
      <c r="AE36" s="79"/>
      <c r="AF36" s="79"/>
    </row>
    <row r="37" spans="1:32" ht="23.1" customHeight="1">
      <c r="A37" s="79"/>
      <c r="B37" s="85"/>
      <c r="C37" s="407">
        <v>27</v>
      </c>
      <c r="D37" s="19">
        <v>4</v>
      </c>
      <c r="E37" s="100"/>
      <c r="F37" s="100"/>
      <c r="G37" s="100"/>
      <c r="H37" s="100"/>
      <c r="I37" s="100"/>
      <c r="J37" s="100"/>
      <c r="K37" s="100"/>
      <c r="L37" s="100"/>
      <c r="M37" s="100"/>
      <c r="N37" s="100"/>
      <c r="O37" s="100"/>
      <c r="P37" s="100"/>
      <c r="Q37" s="15">
        <f t="shared" si="60"/>
        <v>0.95207871510342168</v>
      </c>
      <c r="R37" s="25">
        <f>$D37+(Q37*0.77)/30</f>
        <v>4.0244366870209882</v>
      </c>
      <c r="S37" s="8">
        <f t="shared" si="10"/>
        <v>120.73310061062965</v>
      </c>
      <c r="T37" s="15">
        <f t="shared" si="61"/>
        <v>2.8915662977741139</v>
      </c>
      <c r="U37" s="25">
        <f>$D37+(T37*0.77)/30</f>
        <v>4.0742168683095352</v>
      </c>
      <c r="V37" s="8">
        <f t="shared" si="11"/>
        <v>122.22650604928606</v>
      </c>
      <c r="W37" s="88"/>
      <c r="X37" s="90"/>
      <c r="Y37" s="88"/>
      <c r="Z37" s="89"/>
      <c r="AA37" s="79"/>
      <c r="AB37" s="79"/>
      <c r="AC37" s="79"/>
      <c r="AD37" s="79"/>
      <c r="AE37" s="79"/>
      <c r="AF37" s="79"/>
    </row>
    <row r="38" spans="1:32" ht="23.1" customHeight="1" thickBot="1">
      <c r="A38" s="79"/>
      <c r="B38" s="85"/>
      <c r="C38" s="407"/>
      <c r="D38" s="18">
        <v>8</v>
      </c>
      <c r="E38" s="99"/>
      <c r="F38" s="99"/>
      <c r="G38" s="99"/>
      <c r="H38" s="99"/>
      <c r="I38" s="99"/>
      <c r="J38" s="99"/>
      <c r="K38" s="99"/>
      <c r="L38" s="99"/>
      <c r="M38" s="99"/>
      <c r="N38" s="99"/>
      <c r="O38" s="99"/>
      <c r="P38" s="99"/>
      <c r="Q38" s="14">
        <f t="shared" si="60"/>
        <v>1.9041574302068434</v>
      </c>
      <c r="R38" s="24">
        <f>$D38+(Q38*0.77)/30</f>
        <v>8.0488733740419764</v>
      </c>
      <c r="S38" s="7">
        <f t="shared" si="10"/>
        <v>241.4662012212593</v>
      </c>
      <c r="T38" s="14">
        <f t="shared" si="61"/>
        <v>5.7831325955482278</v>
      </c>
      <c r="U38" s="24">
        <f>$D38+(T38*0.77)/30</f>
        <v>8.1484337366190704</v>
      </c>
      <c r="V38" s="7">
        <f t="shared" si="11"/>
        <v>244.45301209857212</v>
      </c>
      <c r="W38" s="88"/>
      <c r="X38" s="90"/>
      <c r="Y38" s="88"/>
      <c r="Z38" s="89"/>
      <c r="AA38" s="79"/>
      <c r="AB38" s="79"/>
      <c r="AC38" s="79"/>
      <c r="AD38" s="79"/>
      <c r="AE38" s="79"/>
      <c r="AF38" s="79"/>
    </row>
    <row r="39" spans="1:32" ht="23.1" customHeight="1" thickTop="1">
      <c r="A39" s="79"/>
      <c r="B39" s="85"/>
      <c r="C39" s="11" t="s">
        <v>8</v>
      </c>
      <c r="D39" s="19">
        <v>16</v>
      </c>
      <c r="E39" s="100"/>
      <c r="F39" s="100"/>
      <c r="G39" s="390" t="s">
        <v>13</v>
      </c>
      <c r="H39" s="391"/>
      <c r="I39" s="391"/>
      <c r="J39" s="391"/>
      <c r="K39" s="391"/>
      <c r="L39" s="391"/>
      <c r="M39" s="391"/>
      <c r="N39" s="392"/>
      <c r="O39" s="100"/>
      <c r="P39" s="100"/>
      <c r="Q39" s="15">
        <f t="shared" si="60"/>
        <v>3.8083148604136867</v>
      </c>
      <c r="R39" s="25">
        <f t="shared" ref="R39:R40" si="62">$D39+(Q39*0.77)/30</f>
        <v>16.097746748083953</v>
      </c>
      <c r="S39" s="8">
        <f t="shared" ref="S39:S40" si="63">R39*30</f>
        <v>482.93240244251859</v>
      </c>
      <c r="T39" s="15">
        <f t="shared" si="61"/>
        <v>11.566265191096456</v>
      </c>
      <c r="U39" s="25">
        <f t="shared" ref="U39:U40" si="64">$D39+(T39*0.77)/30</f>
        <v>16.296867473238141</v>
      </c>
      <c r="V39" s="8">
        <f t="shared" ref="V39:V40" si="65">U39*30</f>
        <v>488.90602419714423</v>
      </c>
      <c r="W39" s="88"/>
      <c r="X39" s="90"/>
      <c r="Y39" s="88"/>
      <c r="Z39" s="89"/>
      <c r="AA39" s="79"/>
      <c r="AB39" s="79"/>
      <c r="AC39" s="79"/>
      <c r="AD39" s="79"/>
      <c r="AE39" s="79"/>
      <c r="AF39" s="79"/>
    </row>
    <row r="40" spans="1:32" ht="23.1" customHeight="1" thickBot="1">
      <c r="A40" s="79"/>
      <c r="B40" s="85"/>
      <c r="C40" s="3">
        <f>C37/30</f>
        <v>0.9</v>
      </c>
      <c r="D40" s="18">
        <v>24</v>
      </c>
      <c r="E40" s="99"/>
      <c r="F40" s="99"/>
      <c r="G40" s="393" t="s">
        <v>14</v>
      </c>
      <c r="H40" s="394"/>
      <c r="I40" s="394"/>
      <c r="J40" s="395"/>
      <c r="K40" s="403" t="s">
        <v>12</v>
      </c>
      <c r="L40" s="394"/>
      <c r="M40" s="394"/>
      <c r="N40" s="404"/>
      <c r="O40" s="99"/>
      <c r="P40" s="99"/>
      <c r="Q40" s="14">
        <f t="shared" si="60"/>
        <v>5.7124722906205294</v>
      </c>
      <c r="R40" s="24">
        <f t="shared" si="62"/>
        <v>24.146620122125928</v>
      </c>
      <c r="S40" s="7">
        <f t="shared" si="63"/>
        <v>724.39860366377786</v>
      </c>
      <c r="T40" s="14">
        <f t="shared" si="61"/>
        <v>17.349397786644683</v>
      </c>
      <c r="U40" s="24">
        <f t="shared" si="64"/>
        <v>24.445301209857213</v>
      </c>
      <c r="V40" s="7">
        <f t="shared" si="65"/>
        <v>733.35903629571635</v>
      </c>
      <c r="W40" s="88"/>
      <c r="X40" s="90"/>
      <c r="Y40" s="88"/>
      <c r="Z40" s="89"/>
      <c r="AA40" s="79"/>
      <c r="AB40" s="79"/>
      <c r="AC40" s="79"/>
      <c r="AD40" s="79"/>
      <c r="AE40" s="79"/>
      <c r="AF40" s="79"/>
    </row>
    <row r="41" spans="1:32" ht="23.1" customHeight="1" thickTop="1" thickBot="1">
      <c r="A41" s="79"/>
      <c r="B41" s="85"/>
      <c r="C41" s="92"/>
      <c r="D41" s="20">
        <v>32</v>
      </c>
      <c r="E41" s="101"/>
      <c r="F41" s="101"/>
      <c r="G41" s="396" t="s">
        <v>16</v>
      </c>
      <c r="H41" s="397"/>
      <c r="I41" s="397"/>
      <c r="J41" s="398"/>
      <c r="K41" s="405" t="s">
        <v>11</v>
      </c>
      <c r="L41" s="397"/>
      <c r="M41" s="397"/>
      <c r="N41" s="406"/>
      <c r="O41" s="101"/>
      <c r="P41" s="102"/>
      <c r="Q41" s="17">
        <f t="shared" si="60"/>
        <v>7.6166297208273734</v>
      </c>
      <c r="R41" s="26">
        <f>$D41+(Q41*0.77)/30</f>
        <v>32.195493496167906</v>
      </c>
      <c r="S41" s="28">
        <f t="shared" si="10"/>
        <v>965.86480488503719</v>
      </c>
      <c r="T41" s="16">
        <f t="shared" si="61"/>
        <v>23.132530382192911</v>
      </c>
      <c r="U41" s="27">
        <f>$D41+(T41*0.77)/30</f>
        <v>32.593734946476282</v>
      </c>
      <c r="V41" s="9">
        <f t="shared" si="11"/>
        <v>977.81204839428847</v>
      </c>
      <c r="W41" s="88"/>
      <c r="X41" s="90"/>
      <c r="Y41" s="88"/>
      <c r="Z41" s="89"/>
      <c r="AA41" s="79"/>
      <c r="AB41" s="79"/>
      <c r="AC41" s="79"/>
      <c r="AD41" s="79"/>
      <c r="AE41" s="79"/>
      <c r="AF41" s="79"/>
    </row>
    <row r="42" spans="1:32" ht="23.1" customHeight="1">
      <c r="A42" s="79"/>
      <c r="B42" s="85"/>
      <c r="C42" s="93"/>
      <c r="D42" s="21">
        <v>2</v>
      </c>
      <c r="E42" s="94"/>
      <c r="F42" s="94"/>
      <c r="G42" s="399" t="s">
        <v>17</v>
      </c>
      <c r="H42" s="385"/>
      <c r="I42" s="385"/>
      <c r="J42" s="400"/>
      <c r="K42" s="384" t="s">
        <v>60</v>
      </c>
      <c r="L42" s="385"/>
      <c r="M42" s="385"/>
      <c r="N42" s="386"/>
      <c r="O42" s="94"/>
      <c r="P42" s="94"/>
      <c r="Q42" s="94"/>
      <c r="R42" s="94"/>
      <c r="S42" s="94"/>
      <c r="T42" s="164">
        <f t="shared" ref="T42:T47" si="66">$W$5*($D42*($C$43-T$8))/(T$8-$W$5)/4.92</f>
        <v>0.96385543259137119</v>
      </c>
      <c r="U42" s="165">
        <f>$D42+(T42*0.77)/30</f>
        <v>2.0247389561031786</v>
      </c>
      <c r="V42" s="166">
        <f t="shared" si="11"/>
        <v>60.742168683095358</v>
      </c>
      <c r="W42" s="88"/>
      <c r="X42" s="90"/>
      <c r="Y42" s="88"/>
      <c r="Z42" s="89"/>
      <c r="AA42" s="104"/>
      <c r="AB42" s="79"/>
      <c r="AC42" s="79"/>
      <c r="AD42" s="79"/>
      <c r="AE42" s="79"/>
      <c r="AF42" s="79"/>
    </row>
    <row r="43" spans="1:32" ht="23.1" customHeight="1">
      <c r="A43" s="79"/>
      <c r="B43" s="85"/>
      <c r="C43" s="408">
        <v>28</v>
      </c>
      <c r="D43" s="22">
        <v>4</v>
      </c>
      <c r="E43" s="95"/>
      <c r="F43" s="95"/>
      <c r="G43" s="401" t="s">
        <v>18</v>
      </c>
      <c r="H43" s="388"/>
      <c r="I43" s="388"/>
      <c r="J43" s="402"/>
      <c r="K43" s="387" t="s">
        <v>61</v>
      </c>
      <c r="L43" s="388"/>
      <c r="M43" s="388"/>
      <c r="N43" s="389"/>
      <c r="O43" s="95"/>
      <c r="P43" s="95"/>
      <c r="Q43" s="95"/>
      <c r="R43" s="95"/>
      <c r="S43" s="95"/>
      <c r="T43" s="167">
        <f t="shared" si="66"/>
        <v>1.9277108651827424</v>
      </c>
      <c r="U43" s="168">
        <f>$D43+(T43*0.77)/30</f>
        <v>4.0494779122063571</v>
      </c>
      <c r="V43" s="169">
        <f t="shared" si="11"/>
        <v>121.48433736619072</v>
      </c>
      <c r="W43" s="88"/>
      <c r="X43" s="90"/>
      <c r="Y43" s="88"/>
      <c r="Z43" s="89"/>
      <c r="AA43" s="104"/>
      <c r="AB43" s="79"/>
      <c r="AC43" s="79"/>
      <c r="AD43" s="79"/>
      <c r="AE43" s="79"/>
      <c r="AF43" s="79"/>
    </row>
    <row r="44" spans="1:32" ht="23.1" customHeight="1">
      <c r="A44" s="79"/>
      <c r="B44" s="85"/>
      <c r="C44" s="408"/>
      <c r="D44" s="21">
        <v>8</v>
      </c>
      <c r="E44" s="94"/>
      <c r="F44" s="94"/>
      <c r="G44" s="399" t="s">
        <v>19</v>
      </c>
      <c r="H44" s="385"/>
      <c r="I44" s="385"/>
      <c r="J44" s="400"/>
      <c r="K44" s="384" t="s">
        <v>62</v>
      </c>
      <c r="L44" s="385"/>
      <c r="M44" s="385"/>
      <c r="N44" s="386"/>
      <c r="O44" s="94"/>
      <c r="P44" s="94"/>
      <c r="Q44" s="94"/>
      <c r="R44" s="94"/>
      <c r="S44" s="94"/>
      <c r="T44" s="164">
        <f t="shared" si="66"/>
        <v>3.8554217303654847</v>
      </c>
      <c r="U44" s="165">
        <f t="shared" ref="U44:U45" si="67">$D44+(T44*0.77)/30</f>
        <v>8.0989558244127142</v>
      </c>
      <c r="V44" s="166">
        <f t="shared" ref="V44:V45" si="68">U44*30</f>
        <v>242.96867473238143</v>
      </c>
      <c r="W44" s="88"/>
      <c r="X44" s="90"/>
      <c r="Y44" s="88"/>
      <c r="Z44" s="89"/>
      <c r="AA44" s="104"/>
      <c r="AB44" s="79"/>
      <c r="AC44" s="79"/>
      <c r="AD44" s="79"/>
      <c r="AE44" s="79"/>
      <c r="AF44" s="79"/>
    </row>
    <row r="45" spans="1:32" ht="23.1" customHeight="1">
      <c r="A45" s="79"/>
      <c r="B45" s="85"/>
      <c r="C45" s="13" t="s">
        <v>8</v>
      </c>
      <c r="D45" s="22">
        <v>16</v>
      </c>
      <c r="E45" s="95"/>
      <c r="F45" s="95"/>
      <c r="G45" s="401" t="s">
        <v>20</v>
      </c>
      <c r="H45" s="388"/>
      <c r="I45" s="388"/>
      <c r="J45" s="402"/>
      <c r="K45" s="387" t="s">
        <v>63</v>
      </c>
      <c r="L45" s="388"/>
      <c r="M45" s="388"/>
      <c r="N45" s="389"/>
      <c r="O45" s="95"/>
      <c r="P45" s="95"/>
      <c r="Q45" s="95"/>
      <c r="R45" s="95"/>
      <c r="S45" s="95"/>
      <c r="T45" s="167">
        <f t="shared" si="66"/>
        <v>7.7108434607309695</v>
      </c>
      <c r="U45" s="168">
        <f t="shared" si="67"/>
        <v>16.197911648825428</v>
      </c>
      <c r="V45" s="169">
        <f t="shared" si="68"/>
        <v>485.93734946476286</v>
      </c>
      <c r="W45" s="88"/>
      <c r="X45" s="90"/>
      <c r="Y45" s="88"/>
      <c r="Z45" s="89"/>
      <c r="AA45" s="104"/>
      <c r="AB45" s="79"/>
      <c r="AC45" s="79"/>
      <c r="AD45" s="79"/>
      <c r="AE45" s="79"/>
      <c r="AF45" s="79"/>
    </row>
    <row r="46" spans="1:32" ht="23.1" customHeight="1" thickBot="1">
      <c r="A46" s="79"/>
      <c r="B46" s="85"/>
      <c r="C46" s="4">
        <f>C43/30</f>
        <v>0.93333333333333335</v>
      </c>
      <c r="D46" s="21">
        <v>24</v>
      </c>
      <c r="E46" s="94"/>
      <c r="F46" s="94"/>
      <c r="G46" s="379" t="s">
        <v>21</v>
      </c>
      <c r="H46" s="380"/>
      <c r="I46" s="380"/>
      <c r="J46" s="381"/>
      <c r="K46" s="382" t="s">
        <v>15</v>
      </c>
      <c r="L46" s="380"/>
      <c r="M46" s="380"/>
      <c r="N46" s="383"/>
      <c r="O46" s="94"/>
      <c r="P46" s="94"/>
      <c r="Q46" s="94"/>
      <c r="R46" s="94"/>
      <c r="S46" s="94"/>
      <c r="T46" s="164">
        <f t="shared" si="66"/>
        <v>11.566265191096456</v>
      </c>
      <c r="U46" s="165">
        <f>$D46+(T46*0.77)/30</f>
        <v>24.296867473238141</v>
      </c>
      <c r="V46" s="166">
        <f t="shared" si="11"/>
        <v>728.90602419714423</v>
      </c>
      <c r="W46" s="88"/>
      <c r="X46" s="90"/>
      <c r="Y46" s="88"/>
      <c r="Z46" s="89"/>
      <c r="AA46" s="104"/>
      <c r="AB46" s="79"/>
      <c r="AC46" s="79"/>
      <c r="AD46" s="79"/>
      <c r="AE46" s="79"/>
      <c r="AF46" s="79"/>
    </row>
    <row r="47" spans="1:32" ht="23.1" customHeight="1" thickTop="1" thickBot="1">
      <c r="A47" s="79"/>
      <c r="B47" s="85"/>
      <c r="C47" s="96"/>
      <c r="D47" s="23">
        <v>32</v>
      </c>
      <c r="E47" s="97"/>
      <c r="F47" s="97"/>
      <c r="G47" s="97"/>
      <c r="H47" s="97"/>
      <c r="I47" s="97"/>
      <c r="J47" s="97"/>
      <c r="K47" s="97"/>
      <c r="L47" s="97"/>
      <c r="M47" s="97"/>
      <c r="N47" s="97"/>
      <c r="O47" s="420">
        <v>44312</v>
      </c>
      <c r="P47" s="420"/>
      <c r="Q47" s="420"/>
      <c r="R47" s="420"/>
      <c r="S47" s="421"/>
      <c r="T47" s="170">
        <f t="shared" si="66"/>
        <v>15.421686921461939</v>
      </c>
      <c r="U47" s="171">
        <f>$D47+(T47*0.77)/30</f>
        <v>32.395823297650857</v>
      </c>
      <c r="V47" s="172">
        <f t="shared" si="11"/>
        <v>971.87469892952572</v>
      </c>
      <c r="W47" s="88"/>
      <c r="X47" s="90"/>
      <c r="Y47" s="88"/>
      <c r="Z47" s="89"/>
      <c r="AA47" s="104"/>
      <c r="AB47" s="79"/>
      <c r="AC47" s="79"/>
      <c r="AD47" s="79"/>
      <c r="AE47" s="79"/>
      <c r="AF47" s="79"/>
    </row>
    <row r="48" spans="1:32" ht="35.1" customHeight="1">
      <c r="A48" s="79"/>
      <c r="B48" s="85"/>
      <c r="C48" s="422" t="s">
        <v>66</v>
      </c>
      <c r="D48" s="422"/>
      <c r="E48" s="422"/>
      <c r="F48" s="422"/>
      <c r="G48" s="422"/>
      <c r="H48" s="422"/>
      <c r="I48" s="422"/>
      <c r="J48" s="422"/>
      <c r="K48" s="422"/>
      <c r="L48" s="422"/>
      <c r="M48" s="422"/>
      <c r="N48" s="422"/>
      <c r="O48" s="422"/>
      <c r="P48" s="422"/>
      <c r="Q48" s="422"/>
      <c r="R48" s="422"/>
      <c r="S48" s="422"/>
      <c r="T48" s="108"/>
      <c r="U48" s="108"/>
      <c r="V48" s="108"/>
      <c r="W48" s="88"/>
      <c r="X48" s="90"/>
      <c r="Y48" s="88"/>
      <c r="Z48" s="89"/>
      <c r="AA48" s="104"/>
      <c r="AB48" s="79"/>
      <c r="AC48" s="79"/>
      <c r="AD48" s="79"/>
      <c r="AE48" s="79"/>
      <c r="AF48" s="79"/>
    </row>
    <row r="49" spans="1:32" ht="12.95" customHeight="1">
      <c r="A49" s="79"/>
      <c r="B49" s="85"/>
      <c r="C49" s="163" t="s">
        <v>23</v>
      </c>
      <c r="D49" s="88"/>
      <c r="E49" s="88"/>
      <c r="F49" s="88"/>
      <c r="G49" s="88"/>
      <c r="H49" s="88"/>
      <c r="I49" s="88"/>
      <c r="J49" s="88"/>
      <c r="K49" s="88"/>
      <c r="L49" s="88"/>
      <c r="M49" s="88"/>
      <c r="N49" s="88"/>
      <c r="O49" s="88"/>
      <c r="P49" s="76"/>
      <c r="Q49" s="76"/>
      <c r="R49" s="76"/>
      <c r="S49" s="76"/>
      <c r="T49" s="76"/>
      <c r="U49" s="76"/>
      <c r="V49" s="76"/>
      <c r="W49" s="76"/>
      <c r="X49" s="90"/>
      <c r="Y49" s="88"/>
      <c r="Z49" s="89"/>
      <c r="AA49" s="104"/>
      <c r="AB49" s="79"/>
      <c r="AC49" s="79"/>
      <c r="AD49" s="79"/>
      <c r="AE49" s="79"/>
      <c r="AF49" s="79"/>
    </row>
    <row r="50" spans="1:32" ht="17.100000000000001" customHeight="1" thickBot="1">
      <c r="A50" s="79"/>
      <c r="B50" s="105"/>
      <c r="C50" s="423" t="s">
        <v>106</v>
      </c>
      <c r="D50" s="423"/>
      <c r="E50" s="423"/>
      <c r="F50" s="423"/>
      <c r="G50" s="423"/>
      <c r="H50" s="423"/>
      <c r="I50" s="423"/>
      <c r="J50" s="423"/>
      <c r="K50" s="423"/>
      <c r="L50" s="423"/>
      <c r="M50" s="423"/>
      <c r="N50" s="423"/>
      <c r="O50" s="423"/>
      <c r="P50" s="423"/>
      <c r="Q50" s="423"/>
      <c r="R50" s="423"/>
      <c r="S50" s="423"/>
      <c r="T50" s="77"/>
      <c r="U50" s="77"/>
      <c r="V50" s="77"/>
      <c r="W50" s="77"/>
      <c r="X50" s="106"/>
      <c r="Y50" s="106"/>
      <c r="Z50" s="107"/>
      <c r="AA50" s="104"/>
      <c r="AB50" s="79"/>
      <c r="AC50" s="79"/>
      <c r="AD50" s="79"/>
      <c r="AE50" s="79"/>
      <c r="AF50" s="79"/>
    </row>
    <row r="51" spans="1:32" ht="15.75" thickTop="1">
      <c r="A51" s="79"/>
      <c r="B51" s="79"/>
      <c r="C51" s="65"/>
      <c r="D51" s="65"/>
      <c r="E51" s="65"/>
      <c r="F51" s="65"/>
      <c r="G51" s="65"/>
      <c r="H51" s="65"/>
      <c r="I51" s="65"/>
      <c r="J51" s="65"/>
      <c r="K51" s="65"/>
      <c r="L51" s="65"/>
      <c r="M51" s="65"/>
      <c r="N51" s="65"/>
      <c r="O51" s="65"/>
      <c r="P51" s="65"/>
      <c r="Q51" s="65"/>
      <c r="R51" s="65"/>
      <c r="S51" s="65"/>
      <c r="T51" s="64"/>
      <c r="U51" s="64"/>
      <c r="V51" s="64"/>
      <c r="W51" s="64"/>
      <c r="X51" s="64"/>
      <c r="Y51" s="64"/>
      <c r="Z51" s="64"/>
      <c r="AA51" s="64"/>
      <c r="AB51" s="65"/>
      <c r="AC51" s="79"/>
      <c r="AD51" s="79"/>
      <c r="AE51" s="79"/>
      <c r="AF51" s="79"/>
    </row>
    <row r="52" spans="1:32">
      <c r="A52" s="79"/>
      <c r="B52" s="79"/>
      <c r="C52" s="65"/>
      <c r="D52" s="65"/>
      <c r="E52" s="65"/>
      <c r="F52" s="65"/>
      <c r="G52" s="65"/>
      <c r="H52" s="65"/>
      <c r="I52" s="65"/>
      <c r="J52" s="65"/>
      <c r="K52" s="65"/>
      <c r="L52" s="65"/>
      <c r="M52" s="65"/>
      <c r="N52" s="65"/>
      <c r="O52" s="65"/>
      <c r="P52" s="65"/>
      <c r="Q52" s="65"/>
      <c r="R52" s="65"/>
      <c r="S52" s="65"/>
      <c r="T52" s="64"/>
      <c r="U52" s="64"/>
      <c r="V52" s="64"/>
      <c r="W52" s="64"/>
      <c r="X52" s="64"/>
      <c r="Y52" s="64"/>
      <c r="Z52" s="64"/>
      <c r="AA52" s="64"/>
      <c r="AB52" s="65"/>
      <c r="AC52" s="79"/>
      <c r="AD52" s="79"/>
      <c r="AE52" s="79"/>
      <c r="AF52" s="79"/>
    </row>
    <row r="53" spans="1:32">
      <c r="A53" s="79"/>
      <c r="B53" s="79"/>
      <c r="C53" s="65"/>
      <c r="D53" s="65"/>
      <c r="E53" s="65"/>
      <c r="F53" s="65"/>
      <c r="G53" s="65"/>
      <c r="H53" s="65"/>
      <c r="I53" s="65"/>
      <c r="J53" s="65"/>
      <c r="K53" s="65"/>
      <c r="L53" s="65"/>
      <c r="M53" s="65"/>
      <c r="N53" s="65"/>
      <c r="O53" s="65"/>
      <c r="P53" s="65"/>
      <c r="Q53" s="65"/>
      <c r="R53" s="65"/>
      <c r="S53" s="65"/>
      <c r="T53" s="64"/>
      <c r="U53" s="64"/>
      <c r="V53" s="64"/>
      <c r="W53" s="64"/>
      <c r="X53" s="64"/>
      <c r="Y53" s="64"/>
      <c r="Z53" s="64"/>
      <c r="AA53" s="64"/>
      <c r="AB53" s="65"/>
      <c r="AC53" s="79"/>
      <c r="AD53" s="79"/>
      <c r="AE53" s="79"/>
      <c r="AF53" s="79"/>
    </row>
    <row r="54" spans="1:32">
      <c r="A54" s="79"/>
      <c r="B54" s="79"/>
      <c r="C54" s="65"/>
      <c r="D54" s="65"/>
      <c r="E54" s="65"/>
      <c r="F54" s="65"/>
      <c r="G54" s="65"/>
      <c r="H54" s="65"/>
      <c r="I54" s="65"/>
      <c r="J54" s="65"/>
      <c r="K54" s="65"/>
      <c r="L54" s="65"/>
      <c r="M54" s="65"/>
      <c r="N54" s="65"/>
      <c r="O54" s="65"/>
      <c r="P54" s="65"/>
      <c r="Q54" s="65"/>
      <c r="R54" s="65"/>
      <c r="S54" s="65"/>
      <c r="T54" s="64"/>
      <c r="U54" s="64"/>
      <c r="V54" s="64"/>
      <c r="W54" s="65"/>
      <c r="X54" s="65"/>
      <c r="Y54" s="65"/>
      <c r="Z54" s="65"/>
      <c r="AA54" s="65"/>
      <c r="AB54" s="65"/>
      <c r="AC54" s="79"/>
      <c r="AD54" s="79"/>
      <c r="AE54" s="79"/>
      <c r="AF54" s="79"/>
    </row>
    <row r="55" spans="1:32">
      <c r="A55" s="79"/>
      <c r="B55" s="79"/>
      <c r="C55" s="65"/>
      <c r="D55" s="65"/>
      <c r="E55" s="65"/>
      <c r="F55" s="65"/>
      <c r="G55" s="65"/>
      <c r="H55" s="65"/>
      <c r="I55" s="65"/>
      <c r="J55" s="65"/>
      <c r="K55" s="65"/>
      <c r="L55" s="65"/>
      <c r="M55" s="65"/>
      <c r="N55" s="65"/>
      <c r="O55" s="65"/>
      <c r="P55" s="65"/>
      <c r="Q55" s="65"/>
      <c r="R55" s="65"/>
      <c r="S55" s="65"/>
      <c r="T55" s="64"/>
      <c r="U55" s="64"/>
      <c r="V55" s="64"/>
      <c r="W55" s="65"/>
      <c r="X55" s="65"/>
      <c r="Y55" s="65"/>
      <c r="Z55" s="65"/>
      <c r="AA55" s="65"/>
      <c r="AB55" s="65"/>
      <c r="AC55" s="79"/>
      <c r="AD55" s="79"/>
      <c r="AE55" s="79"/>
      <c r="AF55" s="79"/>
    </row>
    <row r="56" spans="1:32">
      <c r="A56" s="79"/>
      <c r="B56" s="79"/>
      <c r="C56" s="65"/>
      <c r="D56" s="65"/>
      <c r="E56" s="65"/>
      <c r="F56" s="65"/>
      <c r="G56" s="65"/>
      <c r="H56" s="65"/>
      <c r="I56" s="65"/>
      <c r="J56" s="65"/>
      <c r="K56" s="65"/>
      <c r="L56" s="65"/>
      <c r="M56" s="65"/>
      <c r="N56" s="65"/>
      <c r="O56" s="65"/>
      <c r="P56" s="65"/>
      <c r="Q56" s="65"/>
      <c r="R56" s="65"/>
      <c r="S56" s="65"/>
      <c r="T56" s="64"/>
      <c r="U56" s="64"/>
      <c r="V56" s="64"/>
      <c r="W56" s="65"/>
      <c r="X56" s="65"/>
      <c r="Y56" s="65"/>
      <c r="Z56" s="65"/>
      <c r="AA56" s="65"/>
      <c r="AB56" s="65"/>
      <c r="AC56" s="79"/>
      <c r="AD56" s="79"/>
      <c r="AE56" s="79"/>
      <c r="AF56" s="79"/>
    </row>
    <row r="57" spans="1:32">
      <c r="T57" s="90"/>
      <c r="U57" s="90"/>
      <c r="V57" s="90"/>
    </row>
    <row r="58" spans="1:32">
      <c r="T58" s="90"/>
      <c r="U58" s="90"/>
      <c r="V58" s="90"/>
    </row>
  </sheetData>
  <sheetProtection algorithmName="SHA-512" hashValue="Q+x28S4/lHAR6Sx+dCeQLI7px3AW66sD/auIECzAenr+hAldccJjnBZ/WDZ0LgIbGraRa4Kv/x87QqAObeQWpQ==" saltValue="ggzU/rPPGQO1Yv+yGtTDlg==" spinCount="100000" sheet="1" objects="1" scenarios="1" selectLockedCells="1" selectUnlockedCells="1"/>
  <mergeCells count="54">
    <mergeCell ref="O47:S47"/>
    <mergeCell ref="C48:S48"/>
    <mergeCell ref="C50:S50"/>
    <mergeCell ref="C2:V3"/>
    <mergeCell ref="C8:C11"/>
    <mergeCell ref="E7:V7"/>
    <mergeCell ref="L11:M11"/>
    <mergeCell ref="L10:M10"/>
    <mergeCell ref="F10:G10"/>
    <mergeCell ref="F11:G11"/>
    <mergeCell ref="I10:J10"/>
    <mergeCell ref="I11:J11"/>
    <mergeCell ref="O10:P10"/>
    <mergeCell ref="O11:P11"/>
    <mergeCell ref="U10:V10"/>
    <mergeCell ref="U11:V11"/>
    <mergeCell ref="R11:S11"/>
    <mergeCell ref="R10:S10"/>
    <mergeCell ref="O8:P8"/>
    <mergeCell ref="R8:S8"/>
    <mergeCell ref="U8:V8"/>
    <mergeCell ref="Q9:S9"/>
    <mergeCell ref="T9:V9"/>
    <mergeCell ref="N9:P9"/>
    <mergeCell ref="F8:G8"/>
    <mergeCell ref="C19:C20"/>
    <mergeCell ref="C13:C14"/>
    <mergeCell ref="I8:J8"/>
    <mergeCell ref="L8:M8"/>
    <mergeCell ref="K9:M9"/>
    <mergeCell ref="E9:G9"/>
    <mergeCell ref="H9:J9"/>
    <mergeCell ref="D9:D11"/>
    <mergeCell ref="K43:N43"/>
    <mergeCell ref="C25:C26"/>
    <mergeCell ref="C31:C32"/>
    <mergeCell ref="C43:C44"/>
    <mergeCell ref="C37:C38"/>
    <mergeCell ref="C6:V6"/>
    <mergeCell ref="C5:V5"/>
    <mergeCell ref="G46:J46"/>
    <mergeCell ref="K46:N46"/>
    <mergeCell ref="K44:N44"/>
    <mergeCell ref="K45:N45"/>
    <mergeCell ref="G39:N39"/>
    <mergeCell ref="G40:J40"/>
    <mergeCell ref="G41:J41"/>
    <mergeCell ref="G42:J42"/>
    <mergeCell ref="G43:J43"/>
    <mergeCell ref="G44:J44"/>
    <mergeCell ref="G45:J45"/>
    <mergeCell ref="K40:N40"/>
    <mergeCell ref="K41:N41"/>
    <mergeCell ref="K42:N42"/>
  </mergeCells>
  <printOptions horizontalCentered="1" verticalCentered="1"/>
  <pageMargins left="0.5" right="0.5" top="0.5" bottom="0.5" header="0" footer="0"/>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66"/>
    <pageSetUpPr fitToPage="1"/>
  </sheetPr>
  <dimension ref="A1:AF60"/>
  <sheetViews>
    <sheetView zoomScale="90" zoomScaleNormal="90" zoomScaleSheetLayoutView="100" workbookViewId="0">
      <selection sqref="A1:XFD1048576"/>
    </sheetView>
  </sheetViews>
  <sheetFormatPr defaultColWidth="9.140625" defaultRowHeight="15"/>
  <cols>
    <col min="1" max="2" width="3.42578125" style="80" customWidth="1"/>
    <col min="3" max="3" width="12.42578125" style="80" customWidth="1"/>
    <col min="4" max="4" width="11.7109375" style="80" customWidth="1"/>
    <col min="5" max="5" width="7.7109375" style="80" customWidth="1"/>
    <col min="6" max="6" width="4.5703125" style="80" bestFit="1" customWidth="1"/>
    <col min="7" max="7" width="6.7109375" style="80" bestFit="1" customWidth="1"/>
    <col min="8" max="8" width="7.7109375" style="80" customWidth="1"/>
    <col min="9" max="9" width="4.5703125" style="80" bestFit="1" customWidth="1"/>
    <col min="10" max="10" width="6.140625" style="80" bestFit="1" customWidth="1"/>
    <col min="11" max="11" width="7.7109375" style="80" customWidth="1"/>
    <col min="12" max="12" width="4.5703125" style="80" bestFit="1" customWidth="1"/>
    <col min="13" max="13" width="6.140625" style="80" bestFit="1" customWidth="1"/>
    <col min="14" max="14" width="7.7109375" style="80" customWidth="1"/>
    <col min="15" max="15" width="4.5703125" style="80" bestFit="1" customWidth="1"/>
    <col min="16" max="16" width="6.7109375" style="80" bestFit="1" customWidth="1"/>
    <col min="17" max="17" width="7.7109375" style="80" customWidth="1"/>
    <col min="18" max="18" width="4.5703125" style="80" bestFit="1" customWidth="1"/>
    <col min="19" max="19" width="6.7109375" style="80" bestFit="1" customWidth="1"/>
    <col min="20" max="20" width="7.7109375" style="80" customWidth="1"/>
    <col min="21" max="21" width="4.5703125" style="80" bestFit="1" customWidth="1"/>
    <col min="22" max="22" width="6.7109375" style="80" customWidth="1"/>
    <col min="23" max="23" width="13.42578125" style="80" hidden="1" customWidth="1"/>
    <col min="24" max="24" width="0.140625" style="80" customWidth="1"/>
    <col min="25" max="26" width="3.42578125" style="80" customWidth="1"/>
    <col min="27" max="16384" width="9.140625" style="80"/>
  </cols>
  <sheetData>
    <row r="1" spans="1:32" ht="15.75" thickBot="1">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row>
    <row r="2" spans="1:32">
      <c r="A2" s="79"/>
      <c r="B2" s="79"/>
      <c r="C2" s="424" t="s">
        <v>50</v>
      </c>
      <c r="D2" s="425"/>
      <c r="E2" s="425"/>
      <c r="F2" s="425"/>
      <c r="G2" s="425"/>
      <c r="H2" s="425"/>
      <c r="I2" s="425"/>
      <c r="J2" s="425"/>
      <c r="K2" s="425"/>
      <c r="L2" s="425"/>
      <c r="M2" s="425"/>
      <c r="N2" s="425"/>
      <c r="O2" s="425"/>
      <c r="P2" s="425"/>
      <c r="Q2" s="425"/>
      <c r="R2" s="425"/>
      <c r="S2" s="425"/>
      <c r="T2" s="425"/>
      <c r="U2" s="425"/>
      <c r="V2" s="426"/>
      <c r="W2" s="81"/>
      <c r="X2" s="81"/>
      <c r="Y2" s="79"/>
      <c r="Z2" s="79"/>
      <c r="AA2" s="79"/>
      <c r="AB2" s="79"/>
      <c r="AC2" s="79"/>
      <c r="AD2" s="79"/>
      <c r="AE2" s="79"/>
      <c r="AF2" s="79"/>
    </row>
    <row r="3" spans="1:32" ht="15.75" thickBot="1">
      <c r="A3" s="79"/>
      <c r="B3" s="79"/>
      <c r="C3" s="427"/>
      <c r="D3" s="428"/>
      <c r="E3" s="428"/>
      <c r="F3" s="428"/>
      <c r="G3" s="428"/>
      <c r="H3" s="428"/>
      <c r="I3" s="428"/>
      <c r="J3" s="428"/>
      <c r="K3" s="428"/>
      <c r="L3" s="428"/>
      <c r="M3" s="428"/>
      <c r="N3" s="428"/>
      <c r="O3" s="428"/>
      <c r="P3" s="428"/>
      <c r="Q3" s="428"/>
      <c r="R3" s="428"/>
      <c r="S3" s="428"/>
      <c r="T3" s="428"/>
      <c r="U3" s="428"/>
      <c r="V3" s="429"/>
      <c r="W3" s="81"/>
      <c r="X3" s="81"/>
      <c r="Y3" s="79"/>
      <c r="Z3" s="79"/>
      <c r="AA3" s="79"/>
      <c r="AB3" s="79"/>
      <c r="AC3" s="79"/>
      <c r="AD3" s="79"/>
      <c r="AE3" s="79"/>
      <c r="AF3" s="79"/>
    </row>
    <row r="4" spans="1:32" ht="15.75" thickTop="1">
      <c r="A4" s="79"/>
      <c r="B4" s="82"/>
      <c r="C4" s="83"/>
      <c r="D4" s="83"/>
      <c r="E4" s="83"/>
      <c r="F4" s="83"/>
      <c r="G4" s="83"/>
      <c r="H4" s="83"/>
      <c r="I4" s="83"/>
      <c r="J4" s="83"/>
      <c r="K4" s="83"/>
      <c r="L4" s="83"/>
      <c r="M4" s="83"/>
      <c r="N4" s="83"/>
      <c r="O4" s="83"/>
      <c r="P4" s="83"/>
      <c r="Q4" s="83"/>
      <c r="R4" s="83"/>
      <c r="S4" s="83"/>
      <c r="T4" s="83"/>
      <c r="U4" s="83"/>
      <c r="V4" s="83"/>
      <c r="W4" s="109"/>
      <c r="X4" s="109"/>
      <c r="Y4" s="84"/>
      <c r="Z4" s="79"/>
      <c r="AA4" s="79"/>
      <c r="AB4" s="79"/>
      <c r="AC4" s="79"/>
      <c r="AD4" s="79"/>
      <c r="AE4" s="79"/>
      <c r="AF4" s="79"/>
    </row>
    <row r="5" spans="1:32" ht="31.5">
      <c r="A5" s="79"/>
      <c r="B5" s="85"/>
      <c r="C5" s="378" t="s">
        <v>68</v>
      </c>
      <c r="D5" s="378"/>
      <c r="E5" s="378"/>
      <c r="F5" s="378"/>
      <c r="G5" s="378"/>
      <c r="H5" s="378"/>
      <c r="I5" s="378"/>
      <c r="J5" s="378"/>
      <c r="K5" s="378"/>
      <c r="L5" s="378"/>
      <c r="M5" s="378"/>
      <c r="N5" s="378"/>
      <c r="O5" s="378"/>
      <c r="P5" s="378"/>
      <c r="Q5" s="378"/>
      <c r="R5" s="378"/>
      <c r="S5" s="378"/>
      <c r="T5" s="378"/>
      <c r="U5" s="378"/>
      <c r="V5" s="378"/>
      <c r="W5" s="110">
        <v>191.6883</v>
      </c>
      <c r="X5" s="87"/>
      <c r="Y5" s="89"/>
      <c r="Z5" s="79"/>
      <c r="AA5" s="79"/>
      <c r="AB5" s="79"/>
      <c r="AC5" s="79"/>
      <c r="AD5" s="79"/>
      <c r="AE5" s="79"/>
      <c r="AF5" s="79"/>
    </row>
    <row r="6" spans="1:32" ht="43.5" customHeight="1">
      <c r="A6" s="79"/>
      <c r="B6" s="85"/>
      <c r="C6" s="377" t="s">
        <v>117</v>
      </c>
      <c r="D6" s="377"/>
      <c r="E6" s="377"/>
      <c r="F6" s="377"/>
      <c r="G6" s="377"/>
      <c r="H6" s="377"/>
      <c r="I6" s="377"/>
      <c r="J6" s="377"/>
      <c r="K6" s="377"/>
      <c r="L6" s="377"/>
      <c r="M6" s="377"/>
      <c r="N6" s="377"/>
      <c r="O6" s="377"/>
      <c r="P6" s="377"/>
      <c r="Q6" s="377"/>
      <c r="R6" s="377"/>
      <c r="S6" s="377"/>
      <c r="T6" s="377"/>
      <c r="U6" s="377"/>
      <c r="V6" s="377"/>
      <c r="W6" s="87"/>
      <c r="X6" s="87"/>
      <c r="Y6" s="89"/>
      <c r="Z6" s="79"/>
      <c r="AA6" s="79"/>
      <c r="AB6" s="79"/>
      <c r="AC6" s="79"/>
      <c r="AD6" s="79"/>
      <c r="AE6" s="79"/>
      <c r="AF6" s="79"/>
    </row>
    <row r="7" spans="1:32" ht="24" thickBot="1">
      <c r="A7" s="79"/>
      <c r="B7" s="85"/>
      <c r="C7" s="430" t="s">
        <v>22</v>
      </c>
      <c r="D7" s="75"/>
      <c r="E7" s="432" t="s">
        <v>118</v>
      </c>
      <c r="F7" s="432"/>
      <c r="G7" s="432"/>
      <c r="H7" s="432"/>
      <c r="I7" s="432"/>
      <c r="J7" s="432"/>
      <c r="K7" s="432"/>
      <c r="L7" s="432"/>
      <c r="M7" s="432"/>
      <c r="N7" s="432"/>
      <c r="O7" s="432"/>
      <c r="P7" s="432"/>
      <c r="Q7" s="432"/>
      <c r="R7" s="432"/>
      <c r="S7" s="432"/>
      <c r="T7" s="432"/>
      <c r="U7" s="432"/>
      <c r="V7" s="432"/>
      <c r="W7" s="90"/>
      <c r="X7" s="90"/>
      <c r="Y7" s="89"/>
      <c r="Z7" s="79"/>
      <c r="AA7" s="79"/>
      <c r="AB7" s="79"/>
      <c r="AC7" s="79"/>
      <c r="AD7" s="79"/>
      <c r="AE7" s="79"/>
      <c r="AF7" s="79"/>
    </row>
    <row r="8" spans="1:32" ht="26.25" customHeight="1">
      <c r="A8" s="79"/>
      <c r="B8" s="85"/>
      <c r="C8" s="430"/>
      <c r="D8" s="75"/>
      <c r="E8" s="10">
        <v>30</v>
      </c>
      <c r="F8" s="409" t="s">
        <v>8</v>
      </c>
      <c r="G8" s="410"/>
      <c r="H8" s="10">
        <v>32</v>
      </c>
      <c r="I8" s="409" t="s">
        <v>8</v>
      </c>
      <c r="J8" s="410"/>
      <c r="K8" s="10">
        <v>34</v>
      </c>
      <c r="L8" s="409" t="s">
        <v>8</v>
      </c>
      <c r="M8" s="410"/>
      <c r="N8" s="10">
        <v>35</v>
      </c>
      <c r="O8" s="409" t="s">
        <v>8</v>
      </c>
      <c r="P8" s="410"/>
      <c r="Q8" s="10">
        <v>40</v>
      </c>
      <c r="R8" s="409" t="s">
        <v>8</v>
      </c>
      <c r="S8" s="410"/>
      <c r="T8" s="10">
        <v>45</v>
      </c>
      <c r="U8" s="409" t="s">
        <v>8</v>
      </c>
      <c r="V8" s="410"/>
      <c r="W8" s="90"/>
      <c r="X8" s="90"/>
      <c r="Y8" s="89"/>
      <c r="Z8" s="79"/>
      <c r="AA8" s="79"/>
      <c r="AB8" s="79"/>
      <c r="AC8" s="79"/>
      <c r="AD8" s="79"/>
      <c r="AE8" s="79"/>
      <c r="AF8" s="79"/>
    </row>
    <row r="9" spans="1:32" s="2" customFormat="1" ht="12.75" customHeight="1" thickBot="1">
      <c r="A9" s="63"/>
      <c r="B9" s="66"/>
      <c r="C9" s="430"/>
      <c r="D9" s="414" t="s">
        <v>65</v>
      </c>
      <c r="E9" s="411">
        <f>E8/30</f>
        <v>1</v>
      </c>
      <c r="F9" s="412"/>
      <c r="G9" s="413"/>
      <c r="H9" s="411">
        <f>H8/30</f>
        <v>1.0666666666666667</v>
      </c>
      <c r="I9" s="412"/>
      <c r="J9" s="413"/>
      <c r="K9" s="411">
        <f>K8/30</f>
        <v>1.1333333333333333</v>
      </c>
      <c r="L9" s="412"/>
      <c r="M9" s="413"/>
      <c r="N9" s="411">
        <f>N8/30</f>
        <v>1.1666666666666667</v>
      </c>
      <c r="O9" s="412"/>
      <c r="P9" s="413"/>
      <c r="Q9" s="411">
        <f>Q8/30</f>
        <v>1.3333333333333333</v>
      </c>
      <c r="R9" s="412"/>
      <c r="S9" s="413"/>
      <c r="T9" s="411">
        <f>T8/30</f>
        <v>1.5</v>
      </c>
      <c r="U9" s="412"/>
      <c r="V9" s="413"/>
      <c r="W9" s="1"/>
      <c r="X9" s="1"/>
      <c r="Y9" s="67"/>
      <c r="Z9" s="63"/>
      <c r="AA9" s="63"/>
      <c r="AB9" s="63"/>
      <c r="AC9" s="63"/>
      <c r="AD9" s="63"/>
      <c r="AE9" s="63"/>
      <c r="AF9" s="63"/>
    </row>
    <row r="10" spans="1:32" ht="30.95" customHeight="1">
      <c r="A10" s="79"/>
      <c r="B10" s="85"/>
      <c r="C10" s="430"/>
      <c r="D10" s="414"/>
      <c r="E10" s="5" t="s">
        <v>0</v>
      </c>
      <c r="F10" s="418" t="s">
        <v>67</v>
      </c>
      <c r="G10" s="419"/>
      <c r="H10" s="5" t="s">
        <v>0</v>
      </c>
      <c r="I10" s="418" t="s">
        <v>67</v>
      </c>
      <c r="J10" s="419"/>
      <c r="K10" s="5" t="s">
        <v>0</v>
      </c>
      <c r="L10" s="418" t="s">
        <v>67</v>
      </c>
      <c r="M10" s="419"/>
      <c r="N10" s="5" t="s">
        <v>0</v>
      </c>
      <c r="O10" s="418" t="s">
        <v>67</v>
      </c>
      <c r="P10" s="419"/>
      <c r="Q10" s="5" t="s">
        <v>0</v>
      </c>
      <c r="R10" s="418" t="s">
        <v>67</v>
      </c>
      <c r="S10" s="419"/>
      <c r="T10" s="5" t="s">
        <v>0</v>
      </c>
      <c r="U10" s="418" t="s">
        <v>67</v>
      </c>
      <c r="V10" s="419"/>
      <c r="W10" s="90"/>
      <c r="X10" s="90"/>
      <c r="Y10" s="89"/>
      <c r="Z10" s="79"/>
      <c r="AA10" s="79"/>
      <c r="AB10" s="79"/>
      <c r="AC10" s="79"/>
      <c r="AD10" s="79"/>
      <c r="AE10" s="79"/>
      <c r="AF10" s="79"/>
    </row>
    <row r="11" spans="1:32" ht="15.75" customHeight="1" thickBot="1">
      <c r="A11" s="79"/>
      <c r="B11" s="85"/>
      <c r="C11" s="431"/>
      <c r="D11" s="415"/>
      <c r="E11" s="6" t="s">
        <v>10</v>
      </c>
      <c r="F11" s="416" t="s">
        <v>9</v>
      </c>
      <c r="G11" s="417"/>
      <c r="H11" s="6" t="s">
        <v>10</v>
      </c>
      <c r="I11" s="416" t="s">
        <v>9</v>
      </c>
      <c r="J11" s="417"/>
      <c r="K11" s="6" t="s">
        <v>10</v>
      </c>
      <c r="L11" s="416" t="s">
        <v>9</v>
      </c>
      <c r="M11" s="417"/>
      <c r="N11" s="6" t="s">
        <v>10</v>
      </c>
      <c r="O11" s="416" t="s">
        <v>9</v>
      </c>
      <c r="P11" s="417"/>
      <c r="Q11" s="6" t="s">
        <v>10</v>
      </c>
      <c r="R11" s="416" t="s">
        <v>9</v>
      </c>
      <c r="S11" s="417"/>
      <c r="T11" s="6" t="s">
        <v>10</v>
      </c>
      <c r="U11" s="416" t="s">
        <v>9</v>
      </c>
      <c r="V11" s="417"/>
      <c r="W11" s="90"/>
      <c r="X11" s="90"/>
      <c r="Y11" s="89"/>
      <c r="Z11" s="79"/>
      <c r="AA11" s="79"/>
      <c r="AB11" s="79"/>
      <c r="AC11" s="79"/>
      <c r="AD11" s="79"/>
      <c r="AE11" s="79"/>
      <c r="AF11" s="79"/>
    </row>
    <row r="12" spans="1:32" ht="23.1" customHeight="1" thickTop="1">
      <c r="A12" s="79"/>
      <c r="B12" s="85"/>
      <c r="C12" s="91"/>
      <c r="D12" s="18">
        <v>2</v>
      </c>
      <c r="E12" s="14">
        <f t="shared" ref="E12:E17" si="0">$W$5*($D12*($C$13-E$8))/(E$8-$W$5)/4.92</f>
        <v>4.8192771629568565</v>
      </c>
      <c r="F12" s="24">
        <f>$D12+(E12*0.77)/30</f>
        <v>2.1236947805158928</v>
      </c>
      <c r="G12" s="7">
        <f>F12*30</f>
        <v>63.710843415476781</v>
      </c>
      <c r="H12" s="14">
        <f t="shared" ref="H12:H17" si="1">$W$5*($D12*($C$13-H$8))/(H$8-$W$5)/4.92</f>
        <v>5.8555628561941013</v>
      </c>
      <c r="I12" s="24">
        <f>$D12+(H12*0.77)/30</f>
        <v>2.1502927799756484</v>
      </c>
      <c r="J12" s="7">
        <f>I12*30</f>
        <v>64.508783399269447</v>
      </c>
      <c r="K12" s="14">
        <f t="shared" ref="K12:K17" si="2">$W$5*($D12*($C$13-K$8))/(K$8-$W$5)/4.92</f>
        <v>6.9181354887473825</v>
      </c>
      <c r="L12" s="24">
        <f>$D12+(K12*0.77)/30</f>
        <v>2.1775654775445163</v>
      </c>
      <c r="M12" s="7">
        <f>L12*30</f>
        <v>65.326964326335485</v>
      </c>
      <c r="N12" s="14">
        <f t="shared" ref="N12:N17" si="3">$W$5*($D12*($C$13-N$8))/(N$8-$W$5)/4.92</f>
        <v>7.4595939681582841</v>
      </c>
      <c r="O12" s="24">
        <f>$D12+(N12*0.77)/30</f>
        <v>2.191462911849396</v>
      </c>
      <c r="P12" s="7">
        <f>O12*30</f>
        <v>65.743887355481874</v>
      </c>
      <c r="Q12" s="14">
        <f t="shared" ref="Q12:Q17" si="4">$W$5*($D12*($C$13-Q$8))/(Q$8-$W$5)/4.92</f>
        <v>10.273972767936844</v>
      </c>
      <c r="R12" s="24">
        <f>$D12+(Q12*0.77)/30</f>
        <v>2.2636986343770458</v>
      </c>
      <c r="S12" s="7">
        <f>R12*30</f>
        <v>67.910959031311378</v>
      </c>
      <c r="T12" s="14">
        <f t="shared" ref="T12:T17" si="5">$W$5*($D12*($C$13-T$8))/(T$8-$W$5)/4.92</f>
        <v>13.280212731814959</v>
      </c>
      <c r="U12" s="24">
        <f>$D12+(T12*0.77)/30</f>
        <v>2.3408587934499172</v>
      </c>
      <c r="V12" s="7">
        <f>U12*30</f>
        <v>70.225763803497514</v>
      </c>
      <c r="W12" s="90"/>
      <c r="X12" s="90"/>
      <c r="Y12" s="89"/>
      <c r="Z12" s="79"/>
      <c r="AA12" s="79"/>
      <c r="AB12" s="79"/>
      <c r="AC12" s="79"/>
      <c r="AD12" s="79"/>
      <c r="AE12" s="79"/>
      <c r="AF12" s="79"/>
    </row>
    <row r="13" spans="1:32" ht="23.1" customHeight="1">
      <c r="A13" s="79"/>
      <c r="B13" s="85"/>
      <c r="C13" s="407">
        <v>20</v>
      </c>
      <c r="D13" s="19">
        <v>4</v>
      </c>
      <c r="E13" s="15">
        <f t="shared" si="0"/>
        <v>9.638554325913713</v>
      </c>
      <c r="F13" s="25">
        <f>$D13+(E13*0.77)/30</f>
        <v>4.2473895610317856</v>
      </c>
      <c r="G13" s="8">
        <f t="shared" ref="G13:G17" si="6">F13*30</f>
        <v>127.42168683095356</v>
      </c>
      <c r="H13" s="15">
        <f t="shared" si="1"/>
        <v>11.711125712388203</v>
      </c>
      <c r="I13" s="25">
        <f>$D13+(H13*0.77)/30</f>
        <v>4.3005855599512968</v>
      </c>
      <c r="J13" s="8">
        <f t="shared" ref="J13:J23" si="7">I13*30</f>
        <v>129.01756679853889</v>
      </c>
      <c r="K13" s="15">
        <f t="shared" si="2"/>
        <v>13.836270977494765</v>
      </c>
      <c r="L13" s="25">
        <f>$D13+(K13*0.77)/30</f>
        <v>4.3551309550890327</v>
      </c>
      <c r="M13" s="8">
        <f t="shared" ref="M13:M29" si="8">L13*30</f>
        <v>130.65392865267097</v>
      </c>
      <c r="N13" s="15">
        <f t="shared" si="3"/>
        <v>14.919187936316568</v>
      </c>
      <c r="O13" s="25">
        <f>$D13+(N13*0.77)/30</f>
        <v>4.382925823698792</v>
      </c>
      <c r="P13" s="8">
        <f t="shared" ref="P13:P35" si="9">O13*30</f>
        <v>131.48777471096375</v>
      </c>
      <c r="Q13" s="15">
        <f t="shared" si="4"/>
        <v>20.547945535873687</v>
      </c>
      <c r="R13" s="25">
        <f>$D13+(Q13*0.77)/30</f>
        <v>4.5273972687540915</v>
      </c>
      <c r="S13" s="8">
        <f t="shared" ref="S13:S41" si="10">R13*30</f>
        <v>135.82191806262276</v>
      </c>
      <c r="T13" s="15">
        <f t="shared" si="5"/>
        <v>26.560425463629919</v>
      </c>
      <c r="U13" s="25">
        <f>$D13+(T13*0.77)/30</f>
        <v>4.6817175868998344</v>
      </c>
      <c r="V13" s="8">
        <f t="shared" ref="V13:V47" si="11">U13*30</f>
        <v>140.45152760699503</v>
      </c>
      <c r="W13" s="90"/>
      <c r="X13" s="90"/>
      <c r="Y13" s="89"/>
      <c r="Z13" s="79"/>
      <c r="AA13" s="79"/>
      <c r="AB13" s="79"/>
      <c r="AC13" s="79"/>
      <c r="AD13" s="79"/>
      <c r="AE13" s="79"/>
      <c r="AF13" s="79"/>
    </row>
    <row r="14" spans="1:32" ht="23.1" customHeight="1">
      <c r="A14" s="79"/>
      <c r="B14" s="85"/>
      <c r="C14" s="407"/>
      <c r="D14" s="18">
        <v>8</v>
      </c>
      <c r="E14" s="14">
        <f t="shared" si="0"/>
        <v>19.277108651827426</v>
      </c>
      <c r="F14" s="24">
        <f>$D14+(E14*0.77)/30</f>
        <v>8.4947791220635711</v>
      </c>
      <c r="G14" s="7">
        <f t="shared" si="6"/>
        <v>254.84337366190712</v>
      </c>
      <c r="H14" s="14">
        <f t="shared" si="1"/>
        <v>23.422251424776405</v>
      </c>
      <c r="I14" s="24">
        <f>$D14+(H14*0.77)/30</f>
        <v>8.6011711199025935</v>
      </c>
      <c r="J14" s="7">
        <f t="shared" si="7"/>
        <v>258.03513359707779</v>
      </c>
      <c r="K14" s="14">
        <f t="shared" si="2"/>
        <v>27.67254195498953</v>
      </c>
      <c r="L14" s="24">
        <f>$D14+(K14*0.77)/30</f>
        <v>8.7102619101780654</v>
      </c>
      <c r="M14" s="7">
        <f t="shared" si="8"/>
        <v>261.30785730534194</v>
      </c>
      <c r="N14" s="14">
        <f t="shared" si="3"/>
        <v>29.838375872633137</v>
      </c>
      <c r="O14" s="24">
        <f>$D14+(N14*0.77)/30</f>
        <v>8.765851647397584</v>
      </c>
      <c r="P14" s="7">
        <f t="shared" si="9"/>
        <v>262.9755494219275</v>
      </c>
      <c r="Q14" s="14">
        <f t="shared" si="4"/>
        <v>41.095891071747374</v>
      </c>
      <c r="R14" s="24">
        <f>$D14+(Q14*0.77)/30</f>
        <v>9.0547945375081831</v>
      </c>
      <c r="S14" s="7">
        <f t="shared" si="10"/>
        <v>271.64383612524551</v>
      </c>
      <c r="T14" s="14">
        <f t="shared" si="5"/>
        <v>53.120850927259838</v>
      </c>
      <c r="U14" s="24">
        <f>$D14+(T14*0.77)/30</f>
        <v>9.3634351737996688</v>
      </c>
      <c r="V14" s="7">
        <f t="shared" si="11"/>
        <v>280.90305521399006</v>
      </c>
      <c r="W14" s="90"/>
      <c r="X14" s="90"/>
      <c r="Y14" s="89"/>
      <c r="Z14" s="79"/>
      <c r="AA14" s="79"/>
      <c r="AB14" s="79"/>
      <c r="AC14" s="79"/>
      <c r="AD14" s="79"/>
      <c r="AE14" s="79"/>
      <c r="AF14" s="79"/>
    </row>
    <row r="15" spans="1:32" ht="23.1" customHeight="1">
      <c r="A15" s="79"/>
      <c r="B15" s="85"/>
      <c r="C15" s="12" t="s">
        <v>8</v>
      </c>
      <c r="D15" s="19">
        <v>16</v>
      </c>
      <c r="E15" s="15">
        <f t="shared" si="0"/>
        <v>38.554217303654852</v>
      </c>
      <c r="F15" s="25">
        <f t="shared" ref="F15:F16" si="12">$D15+(E15*0.77)/30</f>
        <v>16.989558244127142</v>
      </c>
      <c r="G15" s="8">
        <f t="shared" si="6"/>
        <v>509.68674732381425</v>
      </c>
      <c r="H15" s="15">
        <f t="shared" si="1"/>
        <v>46.844502849552811</v>
      </c>
      <c r="I15" s="25">
        <f t="shared" ref="I15:I16" si="13">$D15+(H15*0.77)/30</f>
        <v>17.202342239805187</v>
      </c>
      <c r="J15" s="8">
        <f t="shared" si="7"/>
        <v>516.07026719415558</v>
      </c>
      <c r="K15" s="15">
        <f t="shared" si="2"/>
        <v>55.34508390997906</v>
      </c>
      <c r="L15" s="25">
        <f t="shared" ref="L15:L16" si="14">$D15+(K15*0.77)/30</f>
        <v>17.420523820356131</v>
      </c>
      <c r="M15" s="8">
        <f t="shared" si="8"/>
        <v>522.61571461068388</v>
      </c>
      <c r="N15" s="15">
        <f t="shared" si="3"/>
        <v>59.676751745266273</v>
      </c>
      <c r="O15" s="25">
        <f t="shared" ref="O15:O16" si="15">$D15+(N15*0.77)/30</f>
        <v>17.531703294795168</v>
      </c>
      <c r="P15" s="8">
        <f t="shared" si="9"/>
        <v>525.95109884385499</v>
      </c>
      <c r="Q15" s="15">
        <f t="shared" si="4"/>
        <v>82.191782143494748</v>
      </c>
      <c r="R15" s="25">
        <f t="shared" ref="R15:R16" si="16">$D15+(Q15*0.77)/30</f>
        <v>18.109589075016366</v>
      </c>
      <c r="S15" s="8">
        <f t="shared" si="10"/>
        <v>543.28767225049103</v>
      </c>
      <c r="T15" s="15">
        <f t="shared" si="5"/>
        <v>106.24170185451968</v>
      </c>
      <c r="U15" s="25">
        <f t="shared" ref="U15:U16" si="17">$D15+(T15*0.77)/30</f>
        <v>18.726870347599338</v>
      </c>
      <c r="V15" s="8">
        <f t="shared" si="11"/>
        <v>561.80611042798012</v>
      </c>
      <c r="W15" s="90"/>
      <c r="X15" s="90"/>
      <c r="Y15" s="89"/>
      <c r="Z15" s="79"/>
      <c r="AA15" s="79"/>
      <c r="AB15" s="79"/>
      <c r="AC15" s="79"/>
      <c r="AD15" s="79"/>
      <c r="AE15" s="79"/>
      <c r="AF15" s="79"/>
    </row>
    <row r="16" spans="1:32" ht="23.1" customHeight="1">
      <c r="A16" s="79"/>
      <c r="B16" s="85"/>
      <c r="C16" s="3">
        <f>C13/30</f>
        <v>0.66666666666666663</v>
      </c>
      <c r="D16" s="18">
        <v>24</v>
      </c>
      <c r="E16" s="14">
        <f t="shared" si="0"/>
        <v>57.831325955482278</v>
      </c>
      <c r="F16" s="24">
        <f t="shared" si="12"/>
        <v>25.484337366190712</v>
      </c>
      <c r="G16" s="7">
        <f t="shared" si="6"/>
        <v>764.5301209857214</v>
      </c>
      <c r="H16" s="14">
        <f t="shared" si="1"/>
        <v>70.266754274329216</v>
      </c>
      <c r="I16" s="24">
        <f t="shared" si="13"/>
        <v>25.803513359707782</v>
      </c>
      <c r="J16" s="7">
        <f t="shared" si="7"/>
        <v>774.10540079123348</v>
      </c>
      <c r="K16" s="14">
        <f t="shared" si="2"/>
        <v>83.017625864968593</v>
      </c>
      <c r="L16" s="24">
        <f t="shared" si="14"/>
        <v>26.130785730534193</v>
      </c>
      <c r="M16" s="7">
        <f t="shared" si="8"/>
        <v>783.92357191602582</v>
      </c>
      <c r="N16" s="14">
        <f t="shared" si="3"/>
        <v>89.51512761789941</v>
      </c>
      <c r="O16" s="24">
        <f t="shared" si="15"/>
        <v>26.29755494219275</v>
      </c>
      <c r="P16" s="7">
        <f t="shared" si="9"/>
        <v>788.92664826578255</v>
      </c>
      <c r="Q16" s="14">
        <f t="shared" si="4"/>
        <v>123.28767321524214</v>
      </c>
      <c r="R16" s="24">
        <f t="shared" si="16"/>
        <v>27.164383612524549</v>
      </c>
      <c r="S16" s="7">
        <f t="shared" si="10"/>
        <v>814.93150837573648</v>
      </c>
      <c r="T16" s="14">
        <f t="shared" si="5"/>
        <v>159.36255278177953</v>
      </c>
      <c r="U16" s="24">
        <f t="shared" si="17"/>
        <v>28.09030552139901</v>
      </c>
      <c r="V16" s="7">
        <f t="shared" si="11"/>
        <v>842.70916564197034</v>
      </c>
      <c r="W16" s="90"/>
      <c r="X16" s="90"/>
      <c r="Y16" s="89"/>
      <c r="Z16" s="79"/>
      <c r="AA16" s="79"/>
      <c r="AB16" s="79"/>
      <c r="AC16" s="79"/>
      <c r="AD16" s="79"/>
      <c r="AE16" s="79"/>
      <c r="AF16" s="79"/>
    </row>
    <row r="17" spans="1:32" ht="23.1" customHeight="1" thickBot="1">
      <c r="A17" s="79"/>
      <c r="B17" s="85"/>
      <c r="C17" s="92"/>
      <c r="D17" s="20">
        <v>32</v>
      </c>
      <c r="E17" s="17">
        <f t="shared" si="0"/>
        <v>77.108434607309704</v>
      </c>
      <c r="F17" s="26">
        <f>$D17+(E17*0.77)/30</f>
        <v>33.979116488254284</v>
      </c>
      <c r="G17" s="28">
        <f t="shared" si="6"/>
        <v>1019.3734946476285</v>
      </c>
      <c r="H17" s="16">
        <f t="shared" si="1"/>
        <v>93.689005699105621</v>
      </c>
      <c r="I17" s="27">
        <f>$D17+(H17*0.77)/30</f>
        <v>34.404684479610374</v>
      </c>
      <c r="J17" s="9">
        <f t="shared" si="7"/>
        <v>1032.1405343883112</v>
      </c>
      <c r="K17" s="16">
        <f t="shared" si="2"/>
        <v>110.69016781995812</v>
      </c>
      <c r="L17" s="27">
        <f>$D17+(K17*0.77)/30</f>
        <v>34.841047640712262</v>
      </c>
      <c r="M17" s="9">
        <f t="shared" si="8"/>
        <v>1045.2314292213678</v>
      </c>
      <c r="N17" s="16">
        <f t="shared" si="3"/>
        <v>119.35350349053255</v>
      </c>
      <c r="O17" s="27">
        <f>$D17+(N17*0.77)/30</f>
        <v>35.063406589590336</v>
      </c>
      <c r="P17" s="9">
        <f t="shared" si="9"/>
        <v>1051.90219768771</v>
      </c>
      <c r="Q17" s="16">
        <f t="shared" si="4"/>
        <v>164.3835642869895</v>
      </c>
      <c r="R17" s="27">
        <f>$D17+(Q17*0.77)/30</f>
        <v>36.219178150032732</v>
      </c>
      <c r="S17" s="9">
        <f t="shared" si="10"/>
        <v>1086.5753445009821</v>
      </c>
      <c r="T17" s="16">
        <f t="shared" si="5"/>
        <v>212.48340370903935</v>
      </c>
      <c r="U17" s="27">
        <f>$D17+(T17*0.77)/30</f>
        <v>37.453740695198675</v>
      </c>
      <c r="V17" s="9">
        <f t="shared" si="11"/>
        <v>1123.6122208559602</v>
      </c>
      <c r="W17" s="90"/>
      <c r="X17" s="90"/>
      <c r="Y17" s="89"/>
      <c r="Z17" s="79"/>
      <c r="AA17" s="79"/>
      <c r="AB17" s="79"/>
      <c r="AC17" s="79"/>
      <c r="AD17" s="79"/>
      <c r="AE17" s="79"/>
      <c r="AF17" s="79"/>
    </row>
    <row r="18" spans="1:32" ht="23.1" customHeight="1">
      <c r="A18" s="79"/>
      <c r="B18" s="85"/>
      <c r="C18" s="93"/>
      <c r="D18" s="21">
        <v>2</v>
      </c>
      <c r="E18" s="176"/>
      <c r="F18" s="176"/>
      <c r="G18" s="176"/>
      <c r="H18" s="164">
        <f t="shared" ref="H18:H23" si="18">$W$5*($D18*($C$19-H$8))/(H$8-$W$5)/4.92</f>
        <v>0.97592714269901693</v>
      </c>
      <c r="I18" s="165">
        <f>$D18+(H18*0.77)/30</f>
        <v>2.0250487966626083</v>
      </c>
      <c r="J18" s="166">
        <f t="shared" si="7"/>
        <v>60.751463899878246</v>
      </c>
      <c r="K18" s="164">
        <f t="shared" ref="K18:K23" si="19">$W$5*($D18*($C$19-K$8))/(K$8-$W$5)/4.92</f>
        <v>1.9766101396421094</v>
      </c>
      <c r="L18" s="165">
        <f>$D18+(K18*0.77)/30</f>
        <v>2.0507329935841474</v>
      </c>
      <c r="M18" s="166">
        <f t="shared" si="8"/>
        <v>61.52198980752442</v>
      </c>
      <c r="N18" s="164">
        <f t="shared" ref="N18:N23" si="20">$W$5*($D18*($C$19-N$8))/(N$8-$W$5)/4.92</f>
        <v>2.4865313227194283</v>
      </c>
      <c r="O18" s="165">
        <f>$D18+(N18*0.77)/30</f>
        <v>2.0638209706164652</v>
      </c>
      <c r="P18" s="166">
        <f t="shared" si="9"/>
        <v>61.914629118493956</v>
      </c>
      <c r="Q18" s="164">
        <f t="shared" ref="Q18:Q23" si="21">$W$5*($D18*($C$19-Q$8))/(Q$8-$W$5)/4.92</f>
        <v>5.1369863839684218</v>
      </c>
      <c r="R18" s="165">
        <f>$D18+(Q18*0.77)/30</f>
        <v>2.1318493171885229</v>
      </c>
      <c r="S18" s="166">
        <f t="shared" si="10"/>
        <v>63.955479515655689</v>
      </c>
      <c r="T18" s="164">
        <f t="shared" ref="T18:T23" si="22">$W$5*($D18*($C$19-T$8))/(T$8-$W$5)/4.92</f>
        <v>7.9681276390889781</v>
      </c>
      <c r="U18" s="165">
        <f>$D18+(T18*0.77)/30</f>
        <v>2.2045152760699502</v>
      </c>
      <c r="V18" s="166">
        <f t="shared" si="11"/>
        <v>66.135458282098512</v>
      </c>
      <c r="W18" s="90"/>
      <c r="X18" s="90"/>
      <c r="Y18" s="89"/>
      <c r="Z18" s="79"/>
      <c r="AA18" s="79"/>
      <c r="AB18" s="79"/>
      <c r="AC18" s="79"/>
      <c r="AD18" s="79"/>
      <c r="AE18" s="79"/>
      <c r="AF18" s="79"/>
    </row>
    <row r="19" spans="1:32" ht="23.1" customHeight="1">
      <c r="A19" s="79"/>
      <c r="B19" s="85"/>
      <c r="C19" s="408">
        <v>30</v>
      </c>
      <c r="D19" s="22">
        <v>4</v>
      </c>
      <c r="E19" s="177"/>
      <c r="F19" s="177"/>
      <c r="G19" s="177"/>
      <c r="H19" s="167">
        <f t="shared" si="18"/>
        <v>1.9518542853980339</v>
      </c>
      <c r="I19" s="168">
        <f>$D19+(H19*0.77)/30</f>
        <v>4.0500975933252166</v>
      </c>
      <c r="J19" s="169">
        <f t="shared" si="7"/>
        <v>121.50292779975649</v>
      </c>
      <c r="K19" s="167">
        <f t="shared" si="19"/>
        <v>3.9532202792842188</v>
      </c>
      <c r="L19" s="168">
        <f>$D19+(K19*0.77)/30</f>
        <v>4.1014659871682948</v>
      </c>
      <c r="M19" s="169">
        <f t="shared" si="8"/>
        <v>123.04397961504884</v>
      </c>
      <c r="N19" s="167">
        <f t="shared" si="20"/>
        <v>4.9730626454388567</v>
      </c>
      <c r="O19" s="168">
        <f>$D19+(N19*0.77)/30</f>
        <v>4.1276419412329304</v>
      </c>
      <c r="P19" s="169">
        <f t="shared" si="9"/>
        <v>123.82925823698791</v>
      </c>
      <c r="Q19" s="167">
        <f t="shared" si="21"/>
        <v>10.273972767936844</v>
      </c>
      <c r="R19" s="168">
        <f>$D19+(Q19*0.77)/30</f>
        <v>4.2636986343770458</v>
      </c>
      <c r="S19" s="169">
        <f t="shared" si="10"/>
        <v>127.91095903131138</v>
      </c>
      <c r="T19" s="167">
        <f t="shared" si="22"/>
        <v>15.936255278177956</v>
      </c>
      <c r="U19" s="168">
        <f>$D19+(T19*0.77)/30</f>
        <v>4.4090305521399005</v>
      </c>
      <c r="V19" s="169">
        <f t="shared" si="11"/>
        <v>132.27091656419702</v>
      </c>
      <c r="W19" s="90"/>
      <c r="X19" s="90"/>
      <c r="Y19" s="89"/>
      <c r="Z19" s="79"/>
      <c r="AA19" s="79"/>
      <c r="AB19" s="79"/>
      <c r="AC19" s="79"/>
      <c r="AD19" s="79"/>
      <c r="AE19" s="79"/>
      <c r="AF19" s="79"/>
    </row>
    <row r="20" spans="1:32" ht="23.1" customHeight="1">
      <c r="A20" s="79"/>
      <c r="B20" s="85"/>
      <c r="C20" s="408"/>
      <c r="D20" s="21">
        <v>8</v>
      </c>
      <c r="E20" s="176"/>
      <c r="F20" s="176"/>
      <c r="G20" s="176"/>
      <c r="H20" s="164">
        <f t="shared" si="18"/>
        <v>3.9037085707960677</v>
      </c>
      <c r="I20" s="165">
        <f>$D20+(H20*0.77)/30</f>
        <v>8.1001951866504331</v>
      </c>
      <c r="J20" s="166">
        <f t="shared" si="7"/>
        <v>243.00585559951298</v>
      </c>
      <c r="K20" s="164">
        <f t="shared" si="19"/>
        <v>7.9064405585684376</v>
      </c>
      <c r="L20" s="165">
        <f>$D20+(K20*0.77)/30</f>
        <v>8.2029319743365896</v>
      </c>
      <c r="M20" s="166">
        <f t="shared" si="8"/>
        <v>246.08795923009768</v>
      </c>
      <c r="N20" s="164">
        <f t="shared" si="20"/>
        <v>9.9461252908777134</v>
      </c>
      <c r="O20" s="165">
        <f>$D20+(N20*0.77)/30</f>
        <v>8.2552838824658608</v>
      </c>
      <c r="P20" s="166">
        <f t="shared" si="9"/>
        <v>247.65851647397582</v>
      </c>
      <c r="Q20" s="164">
        <f t="shared" si="21"/>
        <v>20.547945535873687</v>
      </c>
      <c r="R20" s="165">
        <f>$D20+(Q20*0.77)/30</f>
        <v>8.5273972687540915</v>
      </c>
      <c r="S20" s="166">
        <f t="shared" si="10"/>
        <v>255.82191806262276</v>
      </c>
      <c r="T20" s="164">
        <f t="shared" si="22"/>
        <v>31.872510556355913</v>
      </c>
      <c r="U20" s="165">
        <f>$D20+(T20*0.77)/30</f>
        <v>8.8180611042798009</v>
      </c>
      <c r="V20" s="166">
        <f t="shared" si="11"/>
        <v>264.54183312839405</v>
      </c>
      <c r="W20" s="90"/>
      <c r="X20" s="90"/>
      <c r="Y20" s="89"/>
      <c r="Z20" s="79"/>
      <c r="AA20" s="79"/>
      <c r="AB20" s="79"/>
      <c r="AC20" s="79"/>
      <c r="AD20" s="79"/>
      <c r="AE20" s="79"/>
      <c r="AF20" s="79"/>
    </row>
    <row r="21" spans="1:32" ht="23.1" customHeight="1">
      <c r="A21" s="79"/>
      <c r="B21" s="85"/>
      <c r="C21" s="13" t="s">
        <v>8</v>
      </c>
      <c r="D21" s="22">
        <v>16</v>
      </c>
      <c r="E21" s="177"/>
      <c r="F21" s="177"/>
      <c r="G21" s="177"/>
      <c r="H21" s="167">
        <f t="shared" si="18"/>
        <v>7.8074171415921354</v>
      </c>
      <c r="I21" s="168">
        <f t="shared" ref="I21:I22" si="23">$D21+(H21*0.77)/30</f>
        <v>16.200390373300866</v>
      </c>
      <c r="J21" s="169">
        <f t="shared" si="7"/>
        <v>486.01171119902597</v>
      </c>
      <c r="K21" s="167">
        <f t="shared" si="19"/>
        <v>15.812881117136875</v>
      </c>
      <c r="L21" s="168">
        <f t="shared" ref="L21:L22" si="24">$D21+(K21*0.77)/30</f>
        <v>16.405863948673179</v>
      </c>
      <c r="M21" s="169">
        <f t="shared" si="8"/>
        <v>492.17591846019536</v>
      </c>
      <c r="N21" s="167">
        <f t="shared" si="20"/>
        <v>19.892250581755427</v>
      </c>
      <c r="O21" s="168">
        <f t="shared" ref="O21:O22" si="25">$D21+(N21*0.77)/30</f>
        <v>16.510567764931722</v>
      </c>
      <c r="P21" s="169">
        <f t="shared" si="9"/>
        <v>495.31703294795165</v>
      </c>
      <c r="Q21" s="167">
        <f t="shared" si="21"/>
        <v>41.095891071747374</v>
      </c>
      <c r="R21" s="168">
        <f t="shared" ref="R21:R22" si="26">$D21+(Q21*0.77)/30</f>
        <v>17.054794537508183</v>
      </c>
      <c r="S21" s="169">
        <f t="shared" si="10"/>
        <v>511.64383612524551</v>
      </c>
      <c r="T21" s="167">
        <f t="shared" si="22"/>
        <v>63.745021112711825</v>
      </c>
      <c r="U21" s="168">
        <f t="shared" ref="U21:U22" si="27">$D21+(T21*0.77)/30</f>
        <v>17.636122208559602</v>
      </c>
      <c r="V21" s="169">
        <f t="shared" si="11"/>
        <v>529.08366625678809</v>
      </c>
      <c r="W21" s="90"/>
      <c r="X21" s="90"/>
      <c r="Y21" s="89"/>
      <c r="Z21" s="79"/>
      <c r="AA21" s="79"/>
      <c r="AB21" s="79"/>
      <c r="AC21" s="79"/>
      <c r="AD21" s="79"/>
      <c r="AE21" s="79"/>
      <c r="AF21" s="79"/>
    </row>
    <row r="22" spans="1:32" ht="23.1" customHeight="1">
      <c r="A22" s="79"/>
      <c r="B22" s="85"/>
      <c r="C22" s="4">
        <f>C19/30</f>
        <v>1</v>
      </c>
      <c r="D22" s="21">
        <v>24</v>
      </c>
      <c r="E22" s="176"/>
      <c r="F22" s="176"/>
      <c r="G22" s="176"/>
      <c r="H22" s="164">
        <f t="shared" si="18"/>
        <v>11.711125712388203</v>
      </c>
      <c r="I22" s="165">
        <f t="shared" si="23"/>
        <v>24.300585559951298</v>
      </c>
      <c r="J22" s="166">
        <f t="shared" si="7"/>
        <v>729.01756679853895</v>
      </c>
      <c r="K22" s="164">
        <f t="shared" si="19"/>
        <v>23.719321675705313</v>
      </c>
      <c r="L22" s="165">
        <f t="shared" si="24"/>
        <v>24.608795923009769</v>
      </c>
      <c r="M22" s="166">
        <f t="shared" si="8"/>
        <v>738.26387769029304</v>
      </c>
      <c r="N22" s="164">
        <f t="shared" si="20"/>
        <v>29.838375872633137</v>
      </c>
      <c r="O22" s="165">
        <f t="shared" si="25"/>
        <v>24.765851647397582</v>
      </c>
      <c r="P22" s="166">
        <f t="shared" si="9"/>
        <v>742.97554942192744</v>
      </c>
      <c r="Q22" s="164">
        <f t="shared" si="21"/>
        <v>61.643836607621068</v>
      </c>
      <c r="R22" s="165">
        <f t="shared" si="26"/>
        <v>25.582191806262273</v>
      </c>
      <c r="S22" s="166">
        <f t="shared" si="10"/>
        <v>767.46575418786824</v>
      </c>
      <c r="T22" s="164">
        <f t="shared" si="22"/>
        <v>95.617531669067731</v>
      </c>
      <c r="U22" s="165">
        <f t="shared" si="27"/>
        <v>26.454183312839405</v>
      </c>
      <c r="V22" s="166">
        <f t="shared" si="11"/>
        <v>793.62549938518214</v>
      </c>
      <c r="W22" s="90"/>
      <c r="X22" s="90"/>
      <c r="Y22" s="89"/>
      <c r="Z22" s="79"/>
      <c r="AA22" s="79"/>
      <c r="AB22" s="79"/>
      <c r="AC22" s="79"/>
      <c r="AD22" s="79"/>
      <c r="AE22" s="79"/>
      <c r="AF22" s="79"/>
    </row>
    <row r="23" spans="1:32" ht="23.1" customHeight="1" thickBot="1">
      <c r="A23" s="79"/>
      <c r="B23" s="85"/>
      <c r="C23" s="96"/>
      <c r="D23" s="23">
        <v>32</v>
      </c>
      <c r="E23" s="178"/>
      <c r="F23" s="178"/>
      <c r="G23" s="179"/>
      <c r="H23" s="170">
        <f t="shared" si="18"/>
        <v>15.614834283184271</v>
      </c>
      <c r="I23" s="171">
        <f>$D23+(H23*0.77)/30</f>
        <v>32.400780746601733</v>
      </c>
      <c r="J23" s="172">
        <f t="shared" si="7"/>
        <v>972.02342239805193</v>
      </c>
      <c r="K23" s="173">
        <f t="shared" si="19"/>
        <v>31.625762234273751</v>
      </c>
      <c r="L23" s="174">
        <f>$D23+(K23*0.77)/30</f>
        <v>32.811727897346358</v>
      </c>
      <c r="M23" s="175">
        <f t="shared" si="8"/>
        <v>984.35183692039072</v>
      </c>
      <c r="N23" s="173">
        <f t="shared" si="20"/>
        <v>39.784501163510853</v>
      </c>
      <c r="O23" s="174">
        <f>$D23+(N23*0.77)/30</f>
        <v>33.021135529863443</v>
      </c>
      <c r="P23" s="175">
        <f t="shared" si="9"/>
        <v>990.63406589590329</v>
      </c>
      <c r="Q23" s="173">
        <f t="shared" si="21"/>
        <v>82.191782143494748</v>
      </c>
      <c r="R23" s="174">
        <f>$D23+(Q23*0.77)/30</f>
        <v>34.109589075016366</v>
      </c>
      <c r="S23" s="175">
        <f t="shared" si="10"/>
        <v>1023.287672250491</v>
      </c>
      <c r="T23" s="173">
        <f t="shared" si="22"/>
        <v>127.49004222542365</v>
      </c>
      <c r="U23" s="174">
        <f>$D23+(T23*0.77)/30</f>
        <v>35.272244417119204</v>
      </c>
      <c r="V23" s="175">
        <f t="shared" si="11"/>
        <v>1058.1673325135762</v>
      </c>
      <c r="W23" s="90"/>
      <c r="X23" s="90"/>
      <c r="Y23" s="89"/>
      <c r="Z23" s="79"/>
      <c r="AA23" s="79"/>
      <c r="AB23" s="79"/>
      <c r="AC23" s="79"/>
      <c r="AD23" s="79"/>
      <c r="AE23" s="79"/>
      <c r="AF23" s="79"/>
    </row>
    <row r="24" spans="1:32" ht="23.1" customHeight="1">
      <c r="A24" s="79"/>
      <c r="B24" s="85"/>
      <c r="C24" s="91"/>
      <c r="D24" s="18">
        <v>2</v>
      </c>
      <c r="E24" s="180"/>
      <c r="F24" s="180"/>
      <c r="G24" s="180"/>
      <c r="H24" s="180"/>
      <c r="I24" s="180"/>
      <c r="J24" s="180"/>
      <c r="K24" s="14">
        <f t="shared" ref="K24:K29" si="28">$W$5*($D24*($C$25-K$8))/(K$8-$W$5)/4.92</f>
        <v>0.9883050698210547</v>
      </c>
      <c r="L24" s="24">
        <f>$D24+(K24*0.77)/30</f>
        <v>2.0253664967920737</v>
      </c>
      <c r="M24" s="7">
        <f t="shared" si="8"/>
        <v>60.76099490376221</v>
      </c>
      <c r="N24" s="14">
        <f t="shared" ref="N24:N29" si="29">$W$5*($D24*($C$25-N$8))/(N$8-$W$5)/4.92</f>
        <v>1.4919187936316567</v>
      </c>
      <c r="O24" s="24">
        <f>$D24+(N24*0.77)/30</f>
        <v>2.0382925823698792</v>
      </c>
      <c r="P24" s="7">
        <f t="shared" si="9"/>
        <v>61.148777471096373</v>
      </c>
      <c r="Q24" s="14">
        <f t="shared" ref="Q24:Q29" si="30">$W$5*($D24*($C$25-Q$8))/(Q$8-$W$5)/4.92</f>
        <v>4.1095891071747364</v>
      </c>
      <c r="R24" s="24">
        <f>$D24+(Q24*0.77)/30</f>
        <v>2.1054794537508181</v>
      </c>
      <c r="S24" s="7">
        <f t="shared" si="10"/>
        <v>63.164383612524546</v>
      </c>
      <c r="T24" s="14">
        <f t="shared" ref="T24:T29" si="31">$W$5*($D24*($C$25-T$8))/(T$8-$W$5)/4.92</f>
        <v>6.9057106205437799</v>
      </c>
      <c r="U24" s="24">
        <f>$D24+(T24*0.77)/30</f>
        <v>2.1772465725939569</v>
      </c>
      <c r="V24" s="7">
        <f t="shared" si="11"/>
        <v>65.317397177818705</v>
      </c>
      <c r="W24" s="90"/>
      <c r="X24" s="90"/>
      <c r="Y24" s="89"/>
      <c r="Z24" s="79"/>
      <c r="AA24" s="79"/>
      <c r="AB24" s="79"/>
      <c r="AC24" s="79"/>
      <c r="AD24" s="79"/>
      <c r="AE24" s="79"/>
      <c r="AF24" s="79"/>
    </row>
    <row r="25" spans="1:32" ht="23.1" customHeight="1">
      <c r="A25" s="79"/>
      <c r="B25" s="85"/>
      <c r="C25" s="407">
        <v>32</v>
      </c>
      <c r="D25" s="19">
        <v>4</v>
      </c>
      <c r="E25" s="181"/>
      <c r="F25" s="181"/>
      <c r="G25" s="181"/>
      <c r="H25" s="181"/>
      <c r="I25" s="181"/>
      <c r="J25" s="181"/>
      <c r="K25" s="15">
        <f t="shared" si="28"/>
        <v>1.9766101396421094</v>
      </c>
      <c r="L25" s="25">
        <f>$D25+(K25*0.77)/30</f>
        <v>4.0507329935841474</v>
      </c>
      <c r="M25" s="8">
        <f t="shared" si="8"/>
        <v>121.52198980752442</v>
      </c>
      <c r="N25" s="15">
        <f t="shared" si="29"/>
        <v>2.9838375872633134</v>
      </c>
      <c r="O25" s="25">
        <f>$D25+(N25*0.77)/30</f>
        <v>4.0765851647397584</v>
      </c>
      <c r="P25" s="8">
        <f t="shared" si="9"/>
        <v>122.29755494219275</v>
      </c>
      <c r="Q25" s="15">
        <f t="shared" si="30"/>
        <v>8.2191782143494727</v>
      </c>
      <c r="R25" s="25">
        <f>$D25+(Q25*0.77)/30</f>
        <v>4.2109589075016363</v>
      </c>
      <c r="S25" s="8">
        <f t="shared" si="10"/>
        <v>126.32876722504909</v>
      </c>
      <c r="T25" s="15">
        <f t="shared" si="31"/>
        <v>13.81142124108756</v>
      </c>
      <c r="U25" s="25">
        <f>$D25+(T25*0.77)/30</f>
        <v>4.3544931451879139</v>
      </c>
      <c r="V25" s="8">
        <f t="shared" si="11"/>
        <v>130.63479435563741</v>
      </c>
      <c r="W25" s="90"/>
      <c r="X25" s="90"/>
      <c r="Y25" s="89"/>
      <c r="Z25" s="79"/>
      <c r="AA25" s="79"/>
      <c r="AB25" s="79"/>
      <c r="AC25" s="79"/>
      <c r="AD25" s="79"/>
      <c r="AE25" s="79"/>
      <c r="AF25" s="79"/>
    </row>
    <row r="26" spans="1:32" ht="23.1" customHeight="1">
      <c r="A26" s="79"/>
      <c r="B26" s="85"/>
      <c r="C26" s="407"/>
      <c r="D26" s="18">
        <v>8</v>
      </c>
      <c r="E26" s="180"/>
      <c r="F26" s="180"/>
      <c r="G26" s="180"/>
      <c r="H26" s="180"/>
      <c r="I26" s="180"/>
      <c r="J26" s="180"/>
      <c r="K26" s="14">
        <f t="shared" si="28"/>
        <v>3.9532202792842188</v>
      </c>
      <c r="L26" s="24">
        <f>$D26+(K26*0.77)/30</f>
        <v>8.1014659871682948</v>
      </c>
      <c r="M26" s="7">
        <f t="shared" si="8"/>
        <v>243.04397961504884</v>
      </c>
      <c r="N26" s="14">
        <f t="shared" si="29"/>
        <v>5.9676751745266268</v>
      </c>
      <c r="O26" s="24">
        <f>$D26+(N26*0.77)/30</f>
        <v>8.1531703294795168</v>
      </c>
      <c r="P26" s="7">
        <f t="shared" si="9"/>
        <v>244.59510988438549</v>
      </c>
      <c r="Q26" s="14">
        <f t="shared" si="30"/>
        <v>16.438356428698945</v>
      </c>
      <c r="R26" s="24">
        <f>$D26+(Q26*0.77)/30</f>
        <v>8.4219178150032725</v>
      </c>
      <c r="S26" s="7">
        <f t="shared" si="10"/>
        <v>252.65753445009818</v>
      </c>
      <c r="T26" s="14">
        <f t="shared" si="31"/>
        <v>27.62284248217512</v>
      </c>
      <c r="U26" s="24">
        <f>$D26+(T26*0.77)/30</f>
        <v>8.7089862903758277</v>
      </c>
      <c r="V26" s="7">
        <f t="shared" si="11"/>
        <v>261.26958871127482</v>
      </c>
      <c r="W26" s="90"/>
      <c r="X26" s="90"/>
      <c r="Y26" s="89"/>
      <c r="Z26" s="79"/>
      <c r="AA26" s="79"/>
      <c r="AB26" s="79"/>
      <c r="AC26" s="79"/>
      <c r="AD26" s="79"/>
      <c r="AE26" s="79"/>
      <c r="AF26" s="79"/>
    </row>
    <row r="27" spans="1:32" ht="23.1" customHeight="1">
      <c r="A27" s="79"/>
      <c r="B27" s="85"/>
      <c r="C27" s="12" t="s">
        <v>8</v>
      </c>
      <c r="D27" s="19">
        <v>16</v>
      </c>
      <c r="E27" s="181"/>
      <c r="F27" s="181"/>
      <c r="G27" s="181"/>
      <c r="H27" s="181"/>
      <c r="I27" s="181"/>
      <c r="J27" s="181"/>
      <c r="K27" s="15">
        <f t="shared" si="28"/>
        <v>7.9064405585684376</v>
      </c>
      <c r="L27" s="25">
        <f t="shared" ref="L27:L28" si="32">$D27+(K27*0.77)/30</f>
        <v>16.20293197433659</v>
      </c>
      <c r="M27" s="8">
        <f t="shared" si="8"/>
        <v>486.08795923009768</v>
      </c>
      <c r="N27" s="15">
        <f t="shared" si="29"/>
        <v>11.935350349053254</v>
      </c>
      <c r="O27" s="25">
        <f t="shared" ref="O27:O28" si="33">$D27+(N27*0.77)/30</f>
        <v>16.306340658959034</v>
      </c>
      <c r="P27" s="8">
        <f t="shared" si="9"/>
        <v>489.19021976877099</v>
      </c>
      <c r="Q27" s="15">
        <f t="shared" si="30"/>
        <v>32.876712857397891</v>
      </c>
      <c r="R27" s="25">
        <f t="shared" ref="R27:R28" si="34">$D27+(Q27*0.77)/30</f>
        <v>16.843835630006545</v>
      </c>
      <c r="S27" s="8">
        <f t="shared" si="10"/>
        <v>505.31506890019637</v>
      </c>
      <c r="T27" s="15">
        <f t="shared" si="31"/>
        <v>55.245684964350239</v>
      </c>
      <c r="U27" s="25">
        <f t="shared" ref="U27:U28" si="35">$D27+(T27*0.77)/30</f>
        <v>17.417972580751655</v>
      </c>
      <c r="V27" s="8">
        <f t="shared" si="11"/>
        <v>522.53917742254964</v>
      </c>
      <c r="W27" s="90"/>
      <c r="X27" s="90"/>
      <c r="Y27" s="89"/>
      <c r="Z27" s="79"/>
      <c r="AA27" s="79"/>
      <c r="AB27" s="79"/>
      <c r="AC27" s="79"/>
      <c r="AD27" s="79"/>
      <c r="AE27" s="79"/>
      <c r="AF27" s="79"/>
    </row>
    <row r="28" spans="1:32" ht="23.1" customHeight="1">
      <c r="A28" s="79"/>
      <c r="B28" s="85"/>
      <c r="C28" s="3">
        <f>C25/30</f>
        <v>1.0666666666666667</v>
      </c>
      <c r="D28" s="18">
        <v>24</v>
      </c>
      <c r="E28" s="180"/>
      <c r="F28" s="180"/>
      <c r="G28" s="180"/>
      <c r="H28" s="180"/>
      <c r="I28" s="180"/>
      <c r="J28" s="180"/>
      <c r="K28" s="14">
        <f t="shared" si="28"/>
        <v>11.859660837852656</v>
      </c>
      <c r="L28" s="24">
        <f t="shared" si="32"/>
        <v>24.304397961504886</v>
      </c>
      <c r="M28" s="7">
        <f t="shared" si="8"/>
        <v>729.13193884514658</v>
      </c>
      <c r="N28" s="14">
        <f t="shared" si="29"/>
        <v>17.903025523579881</v>
      </c>
      <c r="O28" s="24">
        <f t="shared" si="33"/>
        <v>24.459510988438549</v>
      </c>
      <c r="P28" s="7">
        <f t="shared" si="9"/>
        <v>733.78532965315651</v>
      </c>
      <c r="Q28" s="14">
        <f t="shared" si="30"/>
        <v>49.315069286096843</v>
      </c>
      <c r="R28" s="24">
        <f t="shared" si="34"/>
        <v>25.265753445009818</v>
      </c>
      <c r="S28" s="7">
        <f t="shared" si="10"/>
        <v>757.97260335029455</v>
      </c>
      <c r="T28" s="14">
        <f t="shared" si="31"/>
        <v>82.868527446525377</v>
      </c>
      <c r="U28" s="24">
        <f t="shared" si="35"/>
        <v>26.126958871127485</v>
      </c>
      <c r="V28" s="7">
        <f t="shared" si="11"/>
        <v>783.80876613382452</v>
      </c>
      <c r="W28" s="90"/>
      <c r="X28" s="90"/>
      <c r="Y28" s="89"/>
      <c r="Z28" s="79"/>
      <c r="AA28" s="79"/>
      <c r="AB28" s="79"/>
      <c r="AC28" s="79"/>
      <c r="AD28" s="79"/>
      <c r="AE28" s="79"/>
      <c r="AF28" s="79"/>
    </row>
    <row r="29" spans="1:32" ht="23.1" customHeight="1" thickBot="1">
      <c r="A29" s="79"/>
      <c r="B29" s="85"/>
      <c r="C29" s="92"/>
      <c r="D29" s="20">
        <v>32</v>
      </c>
      <c r="E29" s="182"/>
      <c r="F29" s="182"/>
      <c r="G29" s="182"/>
      <c r="H29" s="182"/>
      <c r="I29" s="182"/>
      <c r="J29" s="183"/>
      <c r="K29" s="17">
        <f t="shared" si="28"/>
        <v>15.812881117136875</v>
      </c>
      <c r="L29" s="26">
        <f>$D29+(K29*0.77)/30</f>
        <v>32.405863948673179</v>
      </c>
      <c r="M29" s="28">
        <f t="shared" si="8"/>
        <v>972.17591846019536</v>
      </c>
      <c r="N29" s="16">
        <f t="shared" si="29"/>
        <v>23.870700698106507</v>
      </c>
      <c r="O29" s="27">
        <f>$D29+(N29*0.77)/30</f>
        <v>32.612681317918067</v>
      </c>
      <c r="P29" s="9">
        <f t="shared" si="9"/>
        <v>978.38043953754197</v>
      </c>
      <c r="Q29" s="16">
        <f t="shared" si="30"/>
        <v>65.753425714795782</v>
      </c>
      <c r="R29" s="27">
        <f>$D29+(Q29*0.77)/30</f>
        <v>33.68767126001309</v>
      </c>
      <c r="S29" s="9">
        <f t="shared" si="10"/>
        <v>1010.6301378003927</v>
      </c>
      <c r="T29" s="16">
        <f t="shared" si="31"/>
        <v>110.49136992870048</v>
      </c>
      <c r="U29" s="27">
        <f>$D29+(T29*0.77)/30</f>
        <v>34.835945161503311</v>
      </c>
      <c r="V29" s="9">
        <f t="shared" si="11"/>
        <v>1045.0783548450993</v>
      </c>
      <c r="W29" s="90"/>
      <c r="X29" s="90"/>
      <c r="Y29" s="89"/>
      <c r="Z29" s="79"/>
      <c r="AA29" s="79"/>
      <c r="AB29" s="79"/>
      <c r="AC29" s="79"/>
      <c r="AD29" s="79"/>
      <c r="AE29" s="79"/>
      <c r="AF29" s="79"/>
    </row>
    <row r="30" spans="1:32" ht="23.1" customHeight="1">
      <c r="A30" s="79"/>
      <c r="B30" s="85"/>
      <c r="C30" s="93"/>
      <c r="D30" s="21">
        <v>2</v>
      </c>
      <c r="E30" s="176"/>
      <c r="F30" s="176"/>
      <c r="G30" s="176"/>
      <c r="H30" s="176"/>
      <c r="I30" s="176"/>
      <c r="J30" s="176"/>
      <c r="K30" s="176"/>
      <c r="L30" s="176"/>
      <c r="M30" s="176"/>
      <c r="N30" s="164">
        <f t="shared" ref="N30:N35" si="36">$W$5*($D30*($C$31-N$8))/(N$8-$W$5)/4.92</f>
        <v>0.4973062645438856</v>
      </c>
      <c r="O30" s="165">
        <f>$D30+(N30*0.77)/30</f>
        <v>2.0127641941232932</v>
      </c>
      <c r="P30" s="166">
        <f t="shared" si="9"/>
        <v>60.382925823698798</v>
      </c>
      <c r="Q30" s="164">
        <f t="shared" ref="Q30:Q35" si="37">$W$5*($D30*($C$31-Q$8))/(Q$8-$W$5)/4.92</f>
        <v>3.0821918303810527</v>
      </c>
      <c r="R30" s="165">
        <f>$D30+(Q30*0.77)/30</f>
        <v>2.0791095903131138</v>
      </c>
      <c r="S30" s="166">
        <f t="shared" si="10"/>
        <v>62.373287709393416</v>
      </c>
      <c r="T30" s="164">
        <f t="shared" ref="T30:T35" si="38">$W$5*($D30*($C$31-T$8))/(T$8-$W$5)/4.92</f>
        <v>5.8432936019985835</v>
      </c>
      <c r="U30" s="165">
        <f>$D30+(T30*0.77)/30</f>
        <v>2.1499778691179636</v>
      </c>
      <c r="V30" s="166">
        <f t="shared" si="11"/>
        <v>64.499336073538913</v>
      </c>
      <c r="W30" s="90"/>
      <c r="X30" s="90"/>
      <c r="Y30" s="89"/>
      <c r="Z30" s="79"/>
      <c r="AA30" s="79"/>
      <c r="AB30" s="79"/>
      <c r="AC30" s="79"/>
      <c r="AD30" s="79"/>
      <c r="AE30" s="79"/>
      <c r="AF30" s="79"/>
    </row>
    <row r="31" spans="1:32" ht="23.1" customHeight="1">
      <c r="A31" s="79"/>
      <c r="B31" s="85"/>
      <c r="C31" s="408">
        <v>34</v>
      </c>
      <c r="D31" s="22">
        <v>4</v>
      </c>
      <c r="E31" s="177"/>
      <c r="F31" s="177"/>
      <c r="G31" s="177"/>
      <c r="H31" s="177"/>
      <c r="I31" s="177"/>
      <c r="J31" s="177"/>
      <c r="K31" s="177"/>
      <c r="L31" s="177"/>
      <c r="M31" s="177"/>
      <c r="N31" s="167">
        <f t="shared" si="36"/>
        <v>0.9946125290877712</v>
      </c>
      <c r="O31" s="168">
        <f>$D31+(N31*0.77)/30</f>
        <v>4.0255283882465864</v>
      </c>
      <c r="P31" s="169">
        <f t="shared" si="9"/>
        <v>120.7658516473976</v>
      </c>
      <c r="Q31" s="167">
        <f t="shared" si="37"/>
        <v>6.1643836607621054</v>
      </c>
      <c r="R31" s="168">
        <f>$D31+(Q31*0.77)/30</f>
        <v>4.1582191806262276</v>
      </c>
      <c r="S31" s="169">
        <f t="shared" si="10"/>
        <v>124.74657541878683</v>
      </c>
      <c r="T31" s="167">
        <f t="shared" si="38"/>
        <v>11.686587203997167</v>
      </c>
      <c r="U31" s="168">
        <f>$D31+(T31*0.77)/30</f>
        <v>4.2999557382359272</v>
      </c>
      <c r="V31" s="169">
        <f t="shared" si="11"/>
        <v>128.99867214707783</v>
      </c>
      <c r="W31" s="90"/>
      <c r="X31" s="90"/>
      <c r="Y31" s="89"/>
      <c r="Z31" s="79"/>
      <c r="AA31" s="79"/>
      <c r="AB31" s="79"/>
      <c r="AC31" s="79"/>
      <c r="AD31" s="79"/>
      <c r="AE31" s="79"/>
      <c r="AF31" s="79"/>
    </row>
    <row r="32" spans="1:32" ht="23.1" customHeight="1">
      <c r="A32" s="79"/>
      <c r="B32" s="85"/>
      <c r="C32" s="408"/>
      <c r="D32" s="21">
        <v>8</v>
      </c>
      <c r="E32" s="176"/>
      <c r="F32" s="176"/>
      <c r="G32" s="176"/>
      <c r="H32" s="176"/>
      <c r="I32" s="176"/>
      <c r="J32" s="176"/>
      <c r="K32" s="176"/>
      <c r="L32" s="176"/>
      <c r="M32" s="176"/>
      <c r="N32" s="164">
        <f t="shared" si="36"/>
        <v>1.9892250581755424</v>
      </c>
      <c r="O32" s="165">
        <f>$D32+(N32*0.77)/30</f>
        <v>8.0510567764931729</v>
      </c>
      <c r="P32" s="166">
        <f t="shared" si="9"/>
        <v>241.53170329479519</v>
      </c>
      <c r="Q32" s="164">
        <f t="shared" si="37"/>
        <v>12.328767321524211</v>
      </c>
      <c r="R32" s="165">
        <f>$D32+(Q32*0.77)/30</f>
        <v>8.3164383612524553</v>
      </c>
      <c r="S32" s="166">
        <f t="shared" si="10"/>
        <v>249.49315083757367</v>
      </c>
      <c r="T32" s="164">
        <f t="shared" si="38"/>
        <v>23.373174407994334</v>
      </c>
      <c r="U32" s="165">
        <f>$D32+(T32*0.77)/30</f>
        <v>8.5999114764718545</v>
      </c>
      <c r="V32" s="166">
        <f t="shared" si="11"/>
        <v>257.99734429415565</v>
      </c>
      <c r="W32" s="90"/>
      <c r="X32" s="90"/>
      <c r="Y32" s="89"/>
      <c r="Z32" s="79"/>
      <c r="AA32" s="79"/>
      <c r="AB32" s="79"/>
      <c r="AC32" s="79"/>
      <c r="AD32" s="79"/>
      <c r="AE32" s="79"/>
      <c r="AF32" s="79"/>
    </row>
    <row r="33" spans="1:32" ht="23.1" customHeight="1">
      <c r="A33" s="79"/>
      <c r="B33" s="85"/>
      <c r="C33" s="13" t="s">
        <v>8</v>
      </c>
      <c r="D33" s="22">
        <v>16</v>
      </c>
      <c r="E33" s="177"/>
      <c r="F33" s="177"/>
      <c r="G33" s="177"/>
      <c r="H33" s="177"/>
      <c r="I33" s="177"/>
      <c r="J33" s="177"/>
      <c r="K33" s="177"/>
      <c r="L33" s="177"/>
      <c r="M33" s="177"/>
      <c r="N33" s="167">
        <f t="shared" si="36"/>
        <v>3.9784501163510848</v>
      </c>
      <c r="O33" s="168">
        <f t="shared" ref="O33:O34" si="39">$D33+(N33*0.77)/30</f>
        <v>16.102113552986346</v>
      </c>
      <c r="P33" s="169">
        <f t="shared" si="9"/>
        <v>483.06340658959039</v>
      </c>
      <c r="Q33" s="167">
        <f t="shared" si="37"/>
        <v>24.657534643048422</v>
      </c>
      <c r="R33" s="168">
        <f t="shared" ref="R33:R34" si="40">$D33+(Q33*0.77)/30</f>
        <v>16.632876722504911</v>
      </c>
      <c r="S33" s="169">
        <f t="shared" si="10"/>
        <v>498.98630167514733</v>
      </c>
      <c r="T33" s="167">
        <f t="shared" si="38"/>
        <v>46.746348815988668</v>
      </c>
      <c r="U33" s="168">
        <f t="shared" ref="U33:U34" si="41">$D33+(T33*0.77)/30</f>
        <v>17.199822952943709</v>
      </c>
      <c r="V33" s="169">
        <f t="shared" si="11"/>
        <v>515.99468858831131</v>
      </c>
      <c r="W33" s="90"/>
      <c r="X33" s="90"/>
      <c r="Y33" s="89"/>
      <c r="Z33" s="79"/>
      <c r="AA33" s="79"/>
      <c r="AB33" s="79"/>
      <c r="AC33" s="79"/>
      <c r="AD33" s="79"/>
      <c r="AE33" s="79"/>
      <c r="AF33" s="79"/>
    </row>
    <row r="34" spans="1:32" ht="23.1" customHeight="1">
      <c r="A34" s="79"/>
      <c r="B34" s="85"/>
      <c r="C34" s="4">
        <f>C31/30</f>
        <v>1.1333333333333333</v>
      </c>
      <c r="D34" s="21">
        <v>24</v>
      </c>
      <c r="E34" s="176"/>
      <c r="F34" s="176"/>
      <c r="G34" s="176"/>
      <c r="H34" s="176"/>
      <c r="I34" s="176"/>
      <c r="J34" s="176"/>
      <c r="K34" s="176"/>
      <c r="L34" s="176"/>
      <c r="M34" s="176"/>
      <c r="N34" s="164">
        <f t="shared" si="36"/>
        <v>5.9676751745266268</v>
      </c>
      <c r="O34" s="165">
        <f t="shared" si="39"/>
        <v>24.153170329479515</v>
      </c>
      <c r="P34" s="166">
        <f t="shared" si="9"/>
        <v>724.59510988438547</v>
      </c>
      <c r="Q34" s="164">
        <f t="shared" si="37"/>
        <v>36.986301964572633</v>
      </c>
      <c r="R34" s="165">
        <f t="shared" si="40"/>
        <v>24.949315083757366</v>
      </c>
      <c r="S34" s="166">
        <f t="shared" si="10"/>
        <v>748.47945251272097</v>
      </c>
      <c r="T34" s="164">
        <f t="shared" si="38"/>
        <v>70.119523223982995</v>
      </c>
      <c r="U34" s="165">
        <f t="shared" si="41"/>
        <v>25.799734429415565</v>
      </c>
      <c r="V34" s="166">
        <f t="shared" si="11"/>
        <v>773.9920328824669</v>
      </c>
      <c r="W34" s="90"/>
      <c r="X34" s="90"/>
      <c r="Y34" s="89"/>
      <c r="Z34" s="79"/>
      <c r="AA34" s="79"/>
      <c r="AB34" s="79"/>
      <c r="AC34" s="79"/>
      <c r="AD34" s="79"/>
      <c r="AE34" s="79"/>
      <c r="AF34" s="79"/>
    </row>
    <row r="35" spans="1:32" ht="23.1" customHeight="1" thickBot="1">
      <c r="A35" s="79"/>
      <c r="B35" s="85"/>
      <c r="C35" s="96"/>
      <c r="D35" s="23">
        <v>32</v>
      </c>
      <c r="E35" s="178"/>
      <c r="F35" s="178"/>
      <c r="G35" s="177"/>
      <c r="H35" s="177"/>
      <c r="I35" s="177"/>
      <c r="J35" s="178"/>
      <c r="K35" s="178"/>
      <c r="L35" s="178"/>
      <c r="M35" s="179"/>
      <c r="N35" s="170">
        <f t="shared" si="36"/>
        <v>7.9569002327021696</v>
      </c>
      <c r="O35" s="171">
        <f>$D35+(N35*0.77)/30</f>
        <v>32.204227105972691</v>
      </c>
      <c r="P35" s="172">
        <f t="shared" si="9"/>
        <v>966.12681317918077</v>
      </c>
      <c r="Q35" s="173">
        <f t="shared" si="37"/>
        <v>49.315069286096843</v>
      </c>
      <c r="R35" s="174">
        <f>$D35+(Q35*0.77)/30</f>
        <v>33.265753445009821</v>
      </c>
      <c r="S35" s="175">
        <f t="shared" si="10"/>
        <v>997.97260335029466</v>
      </c>
      <c r="T35" s="173">
        <f t="shared" si="38"/>
        <v>93.492697631977336</v>
      </c>
      <c r="U35" s="174">
        <f>$D35+(T35*0.77)/30</f>
        <v>34.399645905887418</v>
      </c>
      <c r="V35" s="175">
        <f t="shared" si="11"/>
        <v>1031.9893771766226</v>
      </c>
      <c r="W35" s="90"/>
      <c r="X35" s="90"/>
      <c r="Y35" s="89"/>
      <c r="Z35" s="79"/>
      <c r="AA35" s="79"/>
      <c r="AB35" s="79"/>
      <c r="AC35" s="79"/>
      <c r="AD35" s="79"/>
      <c r="AE35" s="79"/>
      <c r="AF35" s="79"/>
    </row>
    <row r="36" spans="1:32" ht="23.1" customHeight="1">
      <c r="A36" s="79"/>
      <c r="B36" s="85"/>
      <c r="C36" s="91"/>
      <c r="D36" s="18">
        <v>2</v>
      </c>
      <c r="E36" s="99"/>
      <c r="F36" s="99"/>
      <c r="G36" s="103"/>
      <c r="H36" s="103"/>
      <c r="I36" s="103"/>
      <c r="J36" s="99"/>
      <c r="K36" s="99"/>
      <c r="L36" s="99"/>
      <c r="M36" s="99"/>
      <c r="N36" s="99"/>
      <c r="O36" s="99"/>
      <c r="P36" s="99"/>
      <c r="Q36" s="14">
        <f t="shared" ref="Q36:Q41" si="42">$W$5*($D36*($C$37-Q$8))/(Q$8-$W$5)/4.92</f>
        <v>2.5684931919842109</v>
      </c>
      <c r="R36" s="24">
        <f>$D36+(Q36*0.77)/30</f>
        <v>2.0659246585942612</v>
      </c>
      <c r="S36" s="7">
        <f t="shared" si="10"/>
        <v>61.977739757827834</v>
      </c>
      <c r="T36" s="14">
        <f t="shared" ref="T36:T41" si="43">$W$5*($D36*($C$37-T$8))/(T$8-$W$5)/4.92</f>
        <v>5.3120850927259848</v>
      </c>
      <c r="U36" s="24">
        <f>$D36+(T36*0.77)/30</f>
        <v>2.136343517379967</v>
      </c>
      <c r="V36" s="7">
        <f t="shared" si="11"/>
        <v>64.090305521399003</v>
      </c>
      <c r="W36" s="90"/>
      <c r="X36" s="90"/>
      <c r="Y36" s="89"/>
      <c r="Z36" s="79"/>
      <c r="AA36" s="79"/>
      <c r="AB36" s="79"/>
      <c r="AC36" s="79"/>
      <c r="AD36" s="79"/>
      <c r="AE36" s="79"/>
      <c r="AF36" s="79"/>
    </row>
    <row r="37" spans="1:32" ht="23.1" customHeight="1">
      <c r="A37" s="79"/>
      <c r="B37" s="85"/>
      <c r="C37" s="407">
        <v>35</v>
      </c>
      <c r="D37" s="19">
        <v>4</v>
      </c>
      <c r="E37" s="100"/>
      <c r="F37" s="100"/>
      <c r="G37" s="100"/>
      <c r="H37" s="100"/>
      <c r="I37" s="100"/>
      <c r="J37" s="100"/>
      <c r="K37" s="100"/>
      <c r="L37" s="100"/>
      <c r="M37" s="100"/>
      <c r="N37" s="100"/>
      <c r="O37" s="100"/>
      <c r="P37" s="100"/>
      <c r="Q37" s="15">
        <f t="shared" si="42"/>
        <v>5.1369863839684218</v>
      </c>
      <c r="R37" s="25">
        <f>$D37+(Q37*0.77)/30</f>
        <v>4.1318493171885224</v>
      </c>
      <c r="S37" s="8">
        <f t="shared" si="10"/>
        <v>123.95547951565567</v>
      </c>
      <c r="T37" s="15">
        <f t="shared" si="43"/>
        <v>10.62417018545197</v>
      </c>
      <c r="U37" s="25">
        <f>$D37+(T37*0.77)/30</f>
        <v>4.2726870347599339</v>
      </c>
      <c r="V37" s="8">
        <f t="shared" si="11"/>
        <v>128.18061104279801</v>
      </c>
      <c r="W37" s="90"/>
      <c r="X37" s="90"/>
      <c r="Y37" s="89"/>
      <c r="Z37" s="79"/>
      <c r="AA37" s="79"/>
      <c r="AB37" s="79"/>
      <c r="AC37" s="79"/>
      <c r="AD37" s="79"/>
      <c r="AE37" s="79"/>
      <c r="AF37" s="79"/>
    </row>
    <row r="38" spans="1:32" ht="23.1" customHeight="1" thickBot="1">
      <c r="A38" s="79"/>
      <c r="B38" s="85"/>
      <c r="C38" s="407"/>
      <c r="D38" s="18">
        <v>8</v>
      </c>
      <c r="E38" s="99"/>
      <c r="F38" s="99"/>
      <c r="G38" s="99"/>
      <c r="H38" s="99"/>
      <c r="I38" s="99"/>
      <c r="J38" s="99"/>
      <c r="K38" s="99"/>
      <c r="L38" s="99"/>
      <c r="M38" s="99"/>
      <c r="N38" s="99"/>
      <c r="O38" s="99"/>
      <c r="P38" s="99"/>
      <c r="Q38" s="14">
        <f t="shared" si="42"/>
        <v>10.273972767936844</v>
      </c>
      <c r="R38" s="24">
        <f>$D38+(Q38*0.77)/30</f>
        <v>8.2636986343770449</v>
      </c>
      <c r="S38" s="7">
        <f t="shared" si="10"/>
        <v>247.91095903131134</v>
      </c>
      <c r="T38" s="14">
        <f t="shared" si="43"/>
        <v>21.248340370903939</v>
      </c>
      <c r="U38" s="24">
        <f>$D38+(T38*0.77)/30</f>
        <v>8.5453740695198679</v>
      </c>
      <c r="V38" s="7">
        <f t="shared" si="11"/>
        <v>256.36122208559601</v>
      </c>
      <c r="W38" s="90"/>
      <c r="X38" s="90"/>
      <c r="Y38" s="89"/>
      <c r="Z38" s="79"/>
      <c r="AA38" s="79"/>
      <c r="AB38" s="79"/>
      <c r="AC38" s="79"/>
      <c r="AD38" s="79"/>
      <c r="AE38" s="79"/>
      <c r="AF38" s="79"/>
    </row>
    <row r="39" spans="1:32" ht="23.1" customHeight="1" thickTop="1">
      <c r="A39" s="79"/>
      <c r="B39" s="85"/>
      <c r="C39" s="11" t="s">
        <v>8</v>
      </c>
      <c r="D39" s="19">
        <v>16</v>
      </c>
      <c r="E39" s="100"/>
      <c r="F39" s="100"/>
      <c r="G39" s="390" t="s">
        <v>13</v>
      </c>
      <c r="H39" s="391"/>
      <c r="I39" s="391"/>
      <c r="J39" s="391"/>
      <c r="K39" s="391"/>
      <c r="L39" s="391"/>
      <c r="M39" s="391"/>
      <c r="N39" s="392"/>
      <c r="O39" s="100"/>
      <c r="P39" s="100"/>
      <c r="Q39" s="15">
        <f t="shared" si="42"/>
        <v>20.547945535873687</v>
      </c>
      <c r="R39" s="25">
        <f t="shared" ref="R39:R40" si="44">$D39+(Q39*0.77)/30</f>
        <v>16.52739726875409</v>
      </c>
      <c r="S39" s="8">
        <f t="shared" si="10"/>
        <v>495.82191806262267</v>
      </c>
      <c r="T39" s="15">
        <f t="shared" si="43"/>
        <v>42.496680741807879</v>
      </c>
      <c r="U39" s="25">
        <f t="shared" ref="U39:U40" si="45">$D39+(T39*0.77)/30</f>
        <v>17.090748139039736</v>
      </c>
      <c r="V39" s="8">
        <f t="shared" si="11"/>
        <v>512.72244417119202</v>
      </c>
      <c r="W39" s="90"/>
      <c r="X39" s="90"/>
      <c r="Y39" s="89"/>
      <c r="Z39" s="79"/>
      <c r="AA39" s="79"/>
      <c r="AB39" s="79"/>
      <c r="AC39" s="79"/>
      <c r="AD39" s="79"/>
      <c r="AE39" s="79"/>
      <c r="AF39" s="79"/>
    </row>
    <row r="40" spans="1:32" ht="23.1" customHeight="1" thickBot="1">
      <c r="A40" s="79"/>
      <c r="B40" s="85"/>
      <c r="C40" s="3">
        <f>C37/30</f>
        <v>1.1666666666666667</v>
      </c>
      <c r="D40" s="18">
        <v>24</v>
      </c>
      <c r="E40" s="99"/>
      <c r="F40" s="99"/>
      <c r="G40" s="393" t="s">
        <v>14</v>
      </c>
      <c r="H40" s="394"/>
      <c r="I40" s="394"/>
      <c r="J40" s="395"/>
      <c r="K40" s="403" t="s">
        <v>12</v>
      </c>
      <c r="L40" s="394"/>
      <c r="M40" s="394"/>
      <c r="N40" s="404"/>
      <c r="O40" s="99"/>
      <c r="P40" s="99"/>
      <c r="Q40" s="14">
        <f t="shared" si="42"/>
        <v>30.821918303810534</v>
      </c>
      <c r="R40" s="24">
        <f t="shared" si="44"/>
        <v>24.791095903131136</v>
      </c>
      <c r="S40" s="7">
        <f t="shared" si="10"/>
        <v>743.73287709393412</v>
      </c>
      <c r="T40" s="14">
        <f t="shared" si="43"/>
        <v>63.745021112711825</v>
      </c>
      <c r="U40" s="24">
        <f t="shared" si="45"/>
        <v>25.636122208559602</v>
      </c>
      <c r="V40" s="7">
        <f t="shared" si="11"/>
        <v>769.08366625678809</v>
      </c>
      <c r="W40" s="90"/>
      <c r="X40" s="90"/>
      <c r="Y40" s="89"/>
      <c r="Z40" s="79"/>
      <c r="AA40" s="79"/>
      <c r="AB40" s="79"/>
      <c r="AC40" s="79"/>
      <c r="AD40" s="79"/>
      <c r="AE40" s="79"/>
      <c r="AF40" s="79"/>
    </row>
    <row r="41" spans="1:32" ht="23.1" customHeight="1" thickTop="1" thickBot="1">
      <c r="A41" s="79"/>
      <c r="B41" s="85"/>
      <c r="C41" s="92"/>
      <c r="D41" s="20">
        <v>32</v>
      </c>
      <c r="E41" s="101"/>
      <c r="F41" s="101"/>
      <c r="G41" s="396" t="s">
        <v>16</v>
      </c>
      <c r="H41" s="397"/>
      <c r="I41" s="397"/>
      <c r="J41" s="398"/>
      <c r="K41" s="405" t="s">
        <v>11</v>
      </c>
      <c r="L41" s="397"/>
      <c r="M41" s="397"/>
      <c r="N41" s="406"/>
      <c r="O41" s="101"/>
      <c r="P41" s="102"/>
      <c r="Q41" s="17">
        <f t="shared" si="42"/>
        <v>41.095891071747374</v>
      </c>
      <c r="R41" s="26">
        <f>$D41+(Q41*0.77)/30</f>
        <v>33.05479453750818</v>
      </c>
      <c r="S41" s="28">
        <f t="shared" si="10"/>
        <v>991.64383612524534</v>
      </c>
      <c r="T41" s="16">
        <f t="shared" si="43"/>
        <v>84.993361483615757</v>
      </c>
      <c r="U41" s="27">
        <f>$D41+(T41*0.77)/30</f>
        <v>34.181496278079472</v>
      </c>
      <c r="V41" s="9">
        <f t="shared" si="11"/>
        <v>1025.444888342384</v>
      </c>
      <c r="W41" s="90"/>
      <c r="X41" s="90"/>
      <c r="Y41" s="89"/>
      <c r="Z41" s="79"/>
      <c r="AA41" s="79"/>
      <c r="AB41" s="79"/>
      <c r="AC41" s="79"/>
      <c r="AD41" s="79"/>
      <c r="AE41" s="79"/>
      <c r="AF41" s="79"/>
    </row>
    <row r="42" spans="1:32" ht="23.1" customHeight="1">
      <c r="A42" s="79"/>
      <c r="B42" s="85"/>
      <c r="C42" s="93"/>
      <c r="D42" s="21">
        <v>2</v>
      </c>
      <c r="E42" s="94"/>
      <c r="F42" s="94"/>
      <c r="G42" s="399" t="s">
        <v>17</v>
      </c>
      <c r="H42" s="385"/>
      <c r="I42" s="385"/>
      <c r="J42" s="400"/>
      <c r="K42" s="384" t="s">
        <v>60</v>
      </c>
      <c r="L42" s="385"/>
      <c r="M42" s="385"/>
      <c r="N42" s="386"/>
      <c r="O42" s="94"/>
      <c r="P42" s="94"/>
      <c r="Q42" s="176"/>
      <c r="R42" s="176"/>
      <c r="S42" s="176"/>
      <c r="T42" s="164">
        <f t="shared" ref="T42:T47" si="46">$W$5*($D42*($C$43-T$8))/(T$8-$W$5)/4.92</f>
        <v>2.6560425463629924</v>
      </c>
      <c r="U42" s="165">
        <f>$D42+(T42*0.77)/30</f>
        <v>2.0681717586899833</v>
      </c>
      <c r="V42" s="166">
        <f t="shared" si="11"/>
        <v>62.045152760699494</v>
      </c>
      <c r="W42" s="90"/>
      <c r="X42" s="90"/>
      <c r="Y42" s="89"/>
      <c r="Z42" s="104"/>
      <c r="AA42" s="104"/>
      <c r="AB42" s="79"/>
      <c r="AC42" s="79"/>
      <c r="AD42" s="79"/>
      <c r="AE42" s="79"/>
      <c r="AF42" s="79"/>
    </row>
    <row r="43" spans="1:32" ht="23.1" customHeight="1">
      <c r="A43" s="79"/>
      <c r="B43" s="85"/>
      <c r="C43" s="408">
        <v>40</v>
      </c>
      <c r="D43" s="22">
        <v>4</v>
      </c>
      <c r="E43" s="95"/>
      <c r="F43" s="95"/>
      <c r="G43" s="401" t="s">
        <v>18</v>
      </c>
      <c r="H43" s="388"/>
      <c r="I43" s="388"/>
      <c r="J43" s="402"/>
      <c r="K43" s="387" t="s">
        <v>61</v>
      </c>
      <c r="L43" s="388"/>
      <c r="M43" s="388"/>
      <c r="N43" s="389"/>
      <c r="O43" s="95"/>
      <c r="P43" s="95"/>
      <c r="Q43" s="177"/>
      <c r="R43" s="177"/>
      <c r="S43" s="177"/>
      <c r="T43" s="167">
        <f t="shared" si="46"/>
        <v>5.3120850927259848</v>
      </c>
      <c r="U43" s="168">
        <f>$D43+(T43*0.77)/30</f>
        <v>4.1363435173799665</v>
      </c>
      <c r="V43" s="169">
        <f t="shared" si="11"/>
        <v>124.09030552139899</v>
      </c>
      <c r="W43" s="90"/>
      <c r="X43" s="90"/>
      <c r="Y43" s="89"/>
      <c r="Z43" s="104"/>
      <c r="AA43" s="104"/>
      <c r="AB43" s="79"/>
      <c r="AC43" s="79"/>
      <c r="AD43" s="79"/>
      <c r="AE43" s="79"/>
      <c r="AF43" s="79"/>
    </row>
    <row r="44" spans="1:32" ht="23.1" customHeight="1">
      <c r="A44" s="79"/>
      <c r="B44" s="85"/>
      <c r="C44" s="408"/>
      <c r="D44" s="21">
        <v>8</v>
      </c>
      <c r="E44" s="94"/>
      <c r="F44" s="94"/>
      <c r="G44" s="399" t="s">
        <v>19</v>
      </c>
      <c r="H44" s="385"/>
      <c r="I44" s="385"/>
      <c r="J44" s="400"/>
      <c r="K44" s="384" t="s">
        <v>62</v>
      </c>
      <c r="L44" s="385"/>
      <c r="M44" s="385"/>
      <c r="N44" s="386"/>
      <c r="O44" s="94"/>
      <c r="P44" s="94"/>
      <c r="Q44" s="176"/>
      <c r="R44" s="176"/>
      <c r="S44" s="176"/>
      <c r="T44" s="164">
        <f t="shared" si="46"/>
        <v>10.62417018545197</v>
      </c>
      <c r="U44" s="165">
        <f t="shared" ref="U44:U45" si="47">$D44+(T44*0.77)/30</f>
        <v>8.2726870347599331</v>
      </c>
      <c r="V44" s="166">
        <f t="shared" si="11"/>
        <v>248.18061104279798</v>
      </c>
      <c r="W44" s="90"/>
      <c r="X44" s="90"/>
      <c r="Y44" s="89"/>
      <c r="Z44" s="104"/>
      <c r="AA44" s="104"/>
      <c r="AB44" s="79"/>
      <c r="AC44" s="79"/>
      <c r="AD44" s="79"/>
      <c r="AE44" s="79"/>
      <c r="AF44" s="79"/>
    </row>
    <row r="45" spans="1:32" ht="23.1" customHeight="1">
      <c r="A45" s="79"/>
      <c r="B45" s="85"/>
      <c r="C45" s="13" t="s">
        <v>8</v>
      </c>
      <c r="D45" s="22">
        <v>16</v>
      </c>
      <c r="E45" s="95"/>
      <c r="F45" s="95"/>
      <c r="G45" s="401" t="s">
        <v>20</v>
      </c>
      <c r="H45" s="388"/>
      <c r="I45" s="388"/>
      <c r="J45" s="402"/>
      <c r="K45" s="387" t="s">
        <v>63</v>
      </c>
      <c r="L45" s="388"/>
      <c r="M45" s="388"/>
      <c r="N45" s="389"/>
      <c r="O45" s="95"/>
      <c r="P45" s="95"/>
      <c r="Q45" s="177"/>
      <c r="R45" s="177"/>
      <c r="S45" s="177"/>
      <c r="T45" s="167">
        <f t="shared" si="46"/>
        <v>21.248340370903939</v>
      </c>
      <c r="U45" s="168">
        <f t="shared" si="47"/>
        <v>16.545374069519866</v>
      </c>
      <c r="V45" s="169">
        <f t="shared" si="11"/>
        <v>496.36122208559595</v>
      </c>
      <c r="W45" s="90"/>
      <c r="X45" s="90"/>
      <c r="Y45" s="89"/>
      <c r="Z45" s="104"/>
      <c r="AA45" s="104"/>
      <c r="AB45" s="79"/>
      <c r="AC45" s="79"/>
      <c r="AD45" s="79"/>
      <c r="AE45" s="79"/>
      <c r="AF45" s="79"/>
    </row>
    <row r="46" spans="1:32" ht="23.1" customHeight="1" thickBot="1">
      <c r="A46" s="79"/>
      <c r="B46" s="85"/>
      <c r="C46" s="4">
        <f>C43/30</f>
        <v>1.3333333333333333</v>
      </c>
      <c r="D46" s="21">
        <v>24</v>
      </c>
      <c r="E46" s="94"/>
      <c r="F46" s="94"/>
      <c r="G46" s="379" t="s">
        <v>21</v>
      </c>
      <c r="H46" s="380"/>
      <c r="I46" s="380"/>
      <c r="J46" s="381"/>
      <c r="K46" s="382" t="s">
        <v>15</v>
      </c>
      <c r="L46" s="380"/>
      <c r="M46" s="380"/>
      <c r="N46" s="383"/>
      <c r="O46" s="94"/>
      <c r="P46" s="94"/>
      <c r="Q46" s="176"/>
      <c r="R46" s="176"/>
      <c r="S46" s="176"/>
      <c r="T46" s="164">
        <f t="shared" si="46"/>
        <v>31.872510556355913</v>
      </c>
      <c r="U46" s="165">
        <f>$D46+(T46*0.77)/30</f>
        <v>24.818061104279803</v>
      </c>
      <c r="V46" s="166">
        <f t="shared" si="11"/>
        <v>744.54183312839405</v>
      </c>
      <c r="W46" s="90"/>
      <c r="X46" s="90"/>
      <c r="Y46" s="89"/>
      <c r="Z46" s="104"/>
      <c r="AA46" s="104"/>
      <c r="AB46" s="79"/>
      <c r="AC46" s="79"/>
      <c r="AD46" s="79"/>
      <c r="AE46" s="79"/>
      <c r="AF46" s="79"/>
    </row>
    <row r="47" spans="1:32" ht="23.1" customHeight="1" thickTop="1" thickBot="1">
      <c r="A47" s="79"/>
      <c r="B47" s="85"/>
      <c r="C47" s="96"/>
      <c r="D47" s="23">
        <v>32</v>
      </c>
      <c r="E47" s="97"/>
      <c r="F47" s="97"/>
      <c r="G47" s="97"/>
      <c r="H47" s="97"/>
      <c r="I47" s="97"/>
      <c r="J47" s="97"/>
      <c r="K47" s="97"/>
      <c r="L47" s="97"/>
      <c r="M47" s="97"/>
      <c r="N47" s="97"/>
      <c r="O47" s="420">
        <v>44312</v>
      </c>
      <c r="P47" s="420"/>
      <c r="Q47" s="420"/>
      <c r="R47" s="420"/>
      <c r="S47" s="421"/>
      <c r="T47" s="170">
        <f t="shared" si="46"/>
        <v>42.496680741807879</v>
      </c>
      <c r="U47" s="171">
        <f>$D47+(T47*0.77)/30</f>
        <v>33.090748139039732</v>
      </c>
      <c r="V47" s="172">
        <f t="shared" si="11"/>
        <v>992.72244417119191</v>
      </c>
      <c r="W47" s="90"/>
      <c r="X47" s="90"/>
      <c r="Y47" s="89"/>
      <c r="Z47" s="104"/>
      <c r="AA47" s="104"/>
      <c r="AB47" s="79"/>
      <c r="AC47" s="79"/>
      <c r="AD47" s="79"/>
      <c r="AE47" s="79"/>
      <c r="AF47" s="79"/>
    </row>
    <row r="48" spans="1:32" ht="36.75" customHeight="1">
      <c r="A48" s="79"/>
      <c r="B48" s="85"/>
      <c r="C48" s="433" t="s">
        <v>75</v>
      </c>
      <c r="D48" s="433"/>
      <c r="E48" s="433"/>
      <c r="F48" s="433"/>
      <c r="G48" s="433"/>
      <c r="H48" s="433"/>
      <c r="I48" s="433"/>
      <c r="J48" s="433"/>
      <c r="K48" s="433"/>
      <c r="L48" s="433"/>
      <c r="M48" s="433"/>
      <c r="N48" s="433"/>
      <c r="O48" s="433"/>
      <c r="P48" s="433"/>
      <c r="Q48" s="433"/>
      <c r="R48" s="433"/>
      <c r="S48" s="433"/>
      <c r="T48" s="78"/>
      <c r="U48" s="78"/>
      <c r="V48" s="78"/>
      <c r="W48" s="90"/>
      <c r="X48" s="90"/>
      <c r="Y48" s="89"/>
      <c r="Z48" s="104"/>
      <c r="AA48" s="104"/>
      <c r="AB48" s="79"/>
      <c r="AC48" s="79"/>
      <c r="AD48" s="79"/>
      <c r="AE48" s="79"/>
      <c r="AF48" s="79"/>
    </row>
    <row r="49" spans="1:32" ht="12.95" customHeight="1">
      <c r="A49" s="79"/>
      <c r="B49" s="85"/>
      <c r="C49" s="163" t="s">
        <v>23</v>
      </c>
      <c r="D49" s="88"/>
      <c r="E49" s="88"/>
      <c r="F49" s="88"/>
      <c r="G49" s="88"/>
      <c r="H49" s="88"/>
      <c r="I49" s="88"/>
      <c r="J49" s="88"/>
      <c r="K49" s="88"/>
      <c r="L49" s="88"/>
      <c r="M49" s="88"/>
      <c r="N49" s="88"/>
      <c r="O49" s="88"/>
      <c r="P49" s="88"/>
      <c r="Q49" s="88"/>
      <c r="R49" s="88"/>
      <c r="S49" s="88"/>
      <c r="T49" s="88"/>
      <c r="U49" s="88"/>
      <c r="V49" s="88"/>
      <c r="W49" s="76"/>
      <c r="X49" s="88"/>
      <c r="Y49" s="89"/>
      <c r="Z49" s="104"/>
      <c r="AA49" s="104"/>
      <c r="AB49" s="79"/>
      <c r="AC49" s="79"/>
      <c r="AD49" s="79"/>
      <c r="AE49" s="79"/>
      <c r="AF49" s="79"/>
    </row>
    <row r="50" spans="1:32" ht="17.100000000000001" customHeight="1" thickBot="1">
      <c r="A50" s="79"/>
      <c r="B50" s="105"/>
      <c r="C50" s="423" t="s">
        <v>106</v>
      </c>
      <c r="D50" s="423"/>
      <c r="E50" s="423"/>
      <c r="F50" s="423"/>
      <c r="G50" s="423"/>
      <c r="H50" s="423"/>
      <c r="I50" s="423"/>
      <c r="J50" s="423"/>
      <c r="K50" s="423"/>
      <c r="L50" s="423"/>
      <c r="M50" s="423"/>
      <c r="N50" s="423"/>
      <c r="O50" s="423"/>
      <c r="P50" s="423"/>
      <c r="Q50" s="423"/>
      <c r="R50" s="423"/>
      <c r="S50" s="423"/>
      <c r="T50" s="106"/>
      <c r="U50" s="106"/>
      <c r="V50" s="106"/>
      <c r="W50" s="77"/>
      <c r="X50" s="106"/>
      <c r="Y50" s="107"/>
      <c r="Z50" s="104"/>
      <c r="AA50" s="104"/>
      <c r="AB50" s="79"/>
      <c r="AC50" s="79"/>
      <c r="AD50" s="79"/>
      <c r="AE50" s="79"/>
      <c r="AF50" s="79"/>
    </row>
    <row r="51" spans="1:32" ht="15.75" thickTop="1">
      <c r="A51" s="79"/>
      <c r="B51" s="79"/>
      <c r="C51" s="79"/>
      <c r="D51" s="79"/>
      <c r="E51" s="79"/>
      <c r="F51" s="79"/>
      <c r="G51" s="79"/>
      <c r="H51" s="79"/>
      <c r="I51" s="79"/>
      <c r="J51" s="79"/>
      <c r="K51" s="79"/>
      <c r="L51" s="79"/>
      <c r="M51" s="79"/>
      <c r="N51" s="79"/>
      <c r="O51" s="79"/>
      <c r="P51" s="79"/>
      <c r="Q51" s="79"/>
      <c r="R51" s="79"/>
      <c r="S51" s="79"/>
      <c r="T51" s="104"/>
      <c r="U51" s="104"/>
      <c r="V51" s="104"/>
      <c r="W51" s="104"/>
      <c r="X51" s="104"/>
      <c r="Y51" s="104"/>
      <c r="Z51" s="104"/>
      <c r="AA51" s="104"/>
      <c r="AB51" s="79"/>
      <c r="AC51" s="79"/>
      <c r="AD51" s="79"/>
      <c r="AE51" s="79"/>
      <c r="AF51" s="79"/>
    </row>
    <row r="52" spans="1:32">
      <c r="A52" s="79"/>
      <c r="B52" s="79"/>
      <c r="C52" s="79"/>
      <c r="D52" s="79"/>
      <c r="E52" s="79"/>
      <c r="F52" s="79"/>
      <c r="G52" s="79"/>
      <c r="H52" s="79"/>
      <c r="I52" s="79"/>
      <c r="J52" s="79"/>
      <c r="K52" s="79"/>
      <c r="L52" s="79"/>
      <c r="M52" s="79"/>
      <c r="N52" s="79"/>
      <c r="O52" s="79"/>
      <c r="P52" s="79"/>
      <c r="Q52" s="79"/>
      <c r="R52" s="79"/>
      <c r="S52" s="79"/>
      <c r="T52" s="104"/>
      <c r="U52" s="104"/>
      <c r="V52" s="104"/>
      <c r="W52" s="104"/>
      <c r="X52" s="104"/>
      <c r="Y52" s="104"/>
      <c r="Z52" s="104"/>
      <c r="AA52" s="104"/>
      <c r="AB52" s="79"/>
      <c r="AC52" s="79"/>
      <c r="AD52" s="79"/>
      <c r="AE52" s="79"/>
      <c r="AF52" s="79"/>
    </row>
    <row r="53" spans="1:32">
      <c r="A53" s="79"/>
      <c r="B53" s="79"/>
      <c r="C53" s="79"/>
      <c r="D53" s="79"/>
      <c r="E53" s="79"/>
      <c r="F53" s="79"/>
      <c r="G53" s="79"/>
      <c r="H53" s="79"/>
      <c r="I53" s="79"/>
      <c r="J53" s="79"/>
      <c r="K53" s="79"/>
      <c r="L53" s="79"/>
      <c r="M53" s="79"/>
      <c r="N53" s="79"/>
      <c r="O53" s="79"/>
      <c r="P53" s="79"/>
      <c r="Q53" s="79"/>
      <c r="R53" s="79"/>
      <c r="S53" s="79"/>
      <c r="T53" s="104"/>
      <c r="U53" s="104"/>
      <c r="V53" s="104"/>
      <c r="W53" s="104"/>
      <c r="X53" s="104"/>
      <c r="Y53" s="104"/>
      <c r="Z53" s="104"/>
      <c r="AA53" s="104"/>
      <c r="AB53" s="79"/>
      <c r="AC53" s="79"/>
      <c r="AD53" s="79"/>
      <c r="AE53" s="79"/>
      <c r="AF53" s="79"/>
    </row>
    <row r="54" spans="1:32">
      <c r="A54" s="79"/>
      <c r="B54" s="79"/>
      <c r="C54" s="79"/>
      <c r="D54" s="79"/>
      <c r="E54" s="79"/>
      <c r="F54" s="79"/>
      <c r="G54" s="79"/>
      <c r="H54" s="79"/>
      <c r="I54" s="79"/>
      <c r="J54" s="79"/>
      <c r="K54" s="79"/>
      <c r="L54" s="79"/>
      <c r="M54" s="79"/>
      <c r="N54" s="79"/>
      <c r="O54" s="79"/>
      <c r="P54" s="79"/>
      <c r="Q54" s="79"/>
      <c r="R54" s="79"/>
      <c r="S54" s="79"/>
      <c r="T54" s="104"/>
      <c r="U54" s="104"/>
      <c r="V54" s="104"/>
      <c r="W54" s="79"/>
      <c r="X54" s="79"/>
      <c r="Y54" s="79"/>
      <c r="Z54" s="79"/>
      <c r="AA54" s="79"/>
      <c r="AB54" s="79"/>
      <c r="AC54" s="79"/>
      <c r="AD54" s="79"/>
      <c r="AE54" s="79"/>
      <c r="AF54" s="79"/>
    </row>
    <row r="55" spans="1:32">
      <c r="A55" s="79"/>
      <c r="B55" s="79"/>
      <c r="C55" s="79"/>
      <c r="D55" s="79"/>
      <c r="E55" s="79"/>
      <c r="F55" s="79"/>
      <c r="G55" s="79"/>
      <c r="H55" s="79"/>
      <c r="I55" s="79"/>
      <c r="J55" s="79"/>
      <c r="K55" s="79"/>
      <c r="L55" s="79"/>
      <c r="M55" s="79"/>
      <c r="N55" s="79"/>
      <c r="O55" s="79"/>
      <c r="P55" s="79"/>
      <c r="Q55" s="79"/>
      <c r="R55" s="79"/>
      <c r="S55" s="79"/>
      <c r="T55" s="104"/>
      <c r="U55" s="104"/>
      <c r="V55" s="104"/>
      <c r="W55" s="79"/>
      <c r="X55" s="79"/>
      <c r="Y55" s="79"/>
      <c r="Z55" s="79"/>
      <c r="AA55" s="79"/>
      <c r="AB55" s="79"/>
      <c r="AC55" s="79"/>
      <c r="AD55" s="79"/>
      <c r="AE55" s="79"/>
      <c r="AF55" s="79"/>
    </row>
    <row r="56" spans="1:32">
      <c r="A56" s="79"/>
      <c r="B56" s="79"/>
      <c r="C56" s="79"/>
      <c r="D56" s="79"/>
      <c r="E56" s="79"/>
      <c r="F56" s="79"/>
      <c r="G56" s="79"/>
      <c r="H56" s="79"/>
      <c r="I56" s="79"/>
      <c r="J56" s="79"/>
      <c r="K56" s="79"/>
      <c r="L56" s="79"/>
      <c r="M56" s="79"/>
      <c r="N56" s="79"/>
      <c r="O56" s="79"/>
      <c r="P56" s="79"/>
      <c r="Q56" s="79"/>
      <c r="R56" s="79"/>
      <c r="S56" s="79"/>
      <c r="T56" s="104"/>
      <c r="U56" s="104"/>
      <c r="V56" s="104"/>
      <c r="W56" s="79"/>
      <c r="X56" s="79"/>
      <c r="Y56" s="79"/>
      <c r="Z56" s="79"/>
      <c r="AA56" s="79"/>
      <c r="AB56" s="79"/>
      <c r="AC56" s="79"/>
      <c r="AD56" s="79"/>
      <c r="AE56" s="79"/>
      <c r="AF56" s="79"/>
    </row>
    <row r="57" spans="1:32">
      <c r="A57" s="79"/>
      <c r="B57" s="79"/>
      <c r="C57" s="79"/>
      <c r="D57" s="79"/>
      <c r="E57" s="79"/>
      <c r="F57" s="79"/>
      <c r="G57" s="79"/>
      <c r="H57" s="79"/>
      <c r="I57" s="79"/>
      <c r="J57" s="79"/>
      <c r="K57" s="79"/>
      <c r="L57" s="79"/>
      <c r="M57" s="79"/>
      <c r="N57" s="79"/>
      <c r="O57" s="79"/>
      <c r="P57" s="79"/>
      <c r="Q57" s="79"/>
      <c r="R57" s="79"/>
      <c r="S57" s="79"/>
      <c r="T57" s="104"/>
      <c r="U57" s="104"/>
      <c r="V57" s="104"/>
      <c r="W57" s="79"/>
      <c r="X57" s="79"/>
      <c r="Y57" s="79"/>
      <c r="Z57" s="79"/>
      <c r="AA57" s="79"/>
      <c r="AB57" s="79"/>
      <c r="AC57" s="79"/>
      <c r="AD57" s="79"/>
      <c r="AE57" s="79"/>
      <c r="AF57" s="79"/>
    </row>
    <row r="58" spans="1:32">
      <c r="A58" s="79"/>
      <c r="B58" s="79"/>
      <c r="C58" s="79"/>
      <c r="D58" s="79"/>
      <c r="E58" s="79"/>
      <c r="F58" s="79"/>
      <c r="G58" s="79"/>
      <c r="H58" s="79"/>
      <c r="I58" s="79"/>
      <c r="J58" s="79"/>
      <c r="K58" s="79"/>
      <c r="L58" s="79"/>
      <c r="M58" s="79"/>
      <c r="N58" s="79"/>
      <c r="O58" s="79"/>
      <c r="P58" s="79"/>
      <c r="Q58" s="79"/>
      <c r="R58" s="79"/>
      <c r="S58" s="79"/>
      <c r="T58" s="104"/>
      <c r="U58" s="104"/>
      <c r="V58" s="104"/>
      <c r="W58" s="79"/>
      <c r="X58" s="79"/>
      <c r="Y58" s="79"/>
      <c r="Z58" s="79"/>
      <c r="AA58" s="79"/>
      <c r="AB58" s="79"/>
      <c r="AC58" s="79"/>
      <c r="AD58" s="79"/>
      <c r="AE58" s="79"/>
      <c r="AF58" s="79"/>
    </row>
    <row r="59" spans="1:3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row>
    <row r="60" spans="1:3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row>
  </sheetData>
  <sheetProtection algorithmName="SHA-512" hashValue="ydkZy1bnY51sqdK+rH+UfmO8Ljhw08qpJQAgRilQTzvq+3XuW1lBD+moXmmzDY8SxIsvFEMoUENt1Mcb9MQyPg==" saltValue="0bZgBmJoAcAEGbZzrUrTYA==" spinCount="100000" sheet="1" objects="1" scenarios="1" selectLockedCells="1" selectUnlockedCells="1"/>
  <mergeCells count="54">
    <mergeCell ref="C48:S48"/>
    <mergeCell ref="O47:S47"/>
    <mergeCell ref="C50:S50"/>
    <mergeCell ref="D9:D11"/>
    <mergeCell ref="E7:V7"/>
    <mergeCell ref="G39:N39"/>
    <mergeCell ref="F11:G11"/>
    <mergeCell ref="I11:J11"/>
    <mergeCell ref="L11:M11"/>
    <mergeCell ref="O11:P11"/>
    <mergeCell ref="R11:S11"/>
    <mergeCell ref="U11:V11"/>
    <mergeCell ref="O10:P10"/>
    <mergeCell ref="H9:J9"/>
    <mergeCell ref="K9:M9"/>
    <mergeCell ref="N9:P9"/>
    <mergeCell ref="C5:V5"/>
    <mergeCell ref="C6:V6"/>
    <mergeCell ref="C7:C11"/>
    <mergeCell ref="F8:G8"/>
    <mergeCell ref="I8:J8"/>
    <mergeCell ref="L8:M8"/>
    <mergeCell ref="O8:P8"/>
    <mergeCell ref="R8:S8"/>
    <mergeCell ref="U8:V8"/>
    <mergeCell ref="E9:G9"/>
    <mergeCell ref="F10:G10"/>
    <mergeCell ref="I10:J10"/>
    <mergeCell ref="L10:M10"/>
    <mergeCell ref="T9:V9"/>
    <mergeCell ref="R10:S10"/>
    <mergeCell ref="U10:V10"/>
    <mergeCell ref="K42:N42"/>
    <mergeCell ref="C13:C14"/>
    <mergeCell ref="C19:C20"/>
    <mergeCell ref="C25:C26"/>
    <mergeCell ref="C31:C32"/>
    <mergeCell ref="C37:C38"/>
    <mergeCell ref="C2:V3"/>
    <mergeCell ref="G46:J46"/>
    <mergeCell ref="K46:N46"/>
    <mergeCell ref="C43:C44"/>
    <mergeCell ref="G43:J43"/>
    <mergeCell ref="K43:N43"/>
    <mergeCell ref="G44:J44"/>
    <mergeCell ref="K44:N44"/>
    <mergeCell ref="G45:J45"/>
    <mergeCell ref="K45:N45"/>
    <mergeCell ref="G40:J40"/>
    <mergeCell ref="K40:N40"/>
    <mergeCell ref="G41:J41"/>
    <mergeCell ref="K41:N41"/>
    <mergeCell ref="G42:J42"/>
    <mergeCell ref="Q9:S9"/>
  </mergeCells>
  <printOptions horizontalCentered="1" verticalCentered="1"/>
  <pageMargins left="0.5" right="0.5" top="0.5" bottom="0.5" header="0" footer="0"/>
  <pageSetup scale="6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pageSetUpPr fitToPage="1"/>
  </sheetPr>
  <dimension ref="A1:Z61"/>
  <sheetViews>
    <sheetView zoomScaleNormal="100" workbookViewId="0">
      <selection activeCell="H10" sqref="H10:H12"/>
    </sheetView>
  </sheetViews>
  <sheetFormatPr defaultColWidth="9.140625" defaultRowHeight="15"/>
  <cols>
    <col min="1" max="1" width="3.85546875" style="120" customWidth="1"/>
    <col min="2" max="3" width="9.140625" style="120"/>
    <col min="4" max="4" width="6.5703125" style="120" customWidth="1"/>
    <col min="5" max="7" width="9.140625" style="120"/>
    <col min="8" max="8" width="23.140625" style="120" customWidth="1"/>
    <col min="9" max="9" width="9.140625" style="120"/>
    <col min="10" max="10" width="20.140625" style="120" customWidth="1"/>
    <col min="11" max="14" width="9.140625" style="120"/>
    <col min="15" max="15" width="39.85546875" style="120" bestFit="1" customWidth="1"/>
    <col min="16" max="16" width="5.5703125" style="120" bestFit="1" customWidth="1"/>
    <col min="17" max="18" width="6.42578125" style="120" bestFit="1" customWidth="1"/>
    <col min="19" max="19" width="6" style="120" bestFit="1" customWidth="1"/>
    <col min="20" max="20" width="5.140625" style="120" bestFit="1" customWidth="1"/>
    <col min="21" max="21" width="6.140625" style="120" bestFit="1" customWidth="1"/>
    <col min="22" max="23" width="5.5703125" style="120" bestFit="1" customWidth="1"/>
    <col min="24" max="16384" width="9.140625" style="120"/>
  </cols>
  <sheetData>
    <row r="1" spans="1:26" ht="15.75" thickBot="1">
      <c r="A1" s="184"/>
      <c r="B1" s="184"/>
      <c r="C1" s="184"/>
      <c r="D1" s="184"/>
      <c r="E1" s="184"/>
      <c r="F1" s="184"/>
      <c r="G1" s="184"/>
      <c r="H1" s="184"/>
      <c r="I1" s="184"/>
      <c r="J1" s="184"/>
      <c r="K1" s="184"/>
      <c r="L1" s="184"/>
      <c r="M1" s="184"/>
      <c r="N1" s="184"/>
      <c r="O1" s="185"/>
      <c r="P1" s="185"/>
      <c r="Q1" s="185"/>
      <c r="R1" s="185"/>
      <c r="S1" s="185"/>
      <c r="T1" s="185"/>
      <c r="U1" s="185"/>
      <c r="V1" s="185"/>
      <c r="W1" s="185"/>
      <c r="X1" s="185"/>
      <c r="Y1" s="184"/>
      <c r="Z1" s="184"/>
    </row>
    <row r="2" spans="1:26" ht="24" thickTop="1">
      <c r="A2" s="184"/>
      <c r="B2" s="454" t="s">
        <v>92</v>
      </c>
      <c r="C2" s="455"/>
      <c r="D2" s="455"/>
      <c r="E2" s="455"/>
      <c r="F2" s="455"/>
      <c r="G2" s="455"/>
      <c r="H2" s="455"/>
      <c r="I2" s="455"/>
      <c r="J2" s="455"/>
      <c r="K2" s="455"/>
      <c r="L2" s="456"/>
      <c r="M2" s="184"/>
      <c r="N2" s="184"/>
      <c r="O2" s="185"/>
      <c r="P2" s="185"/>
      <c r="Q2" s="185"/>
      <c r="R2" s="185"/>
      <c r="S2" s="185"/>
      <c r="T2" s="185"/>
      <c r="U2" s="185"/>
      <c r="V2" s="185"/>
      <c r="W2" s="185"/>
      <c r="X2" s="185"/>
      <c r="Y2" s="184"/>
      <c r="Z2" s="184"/>
    </row>
    <row r="3" spans="1:26" ht="14.45" customHeight="1">
      <c r="A3" s="184"/>
      <c r="B3" s="186"/>
      <c r="C3" s="472" t="s">
        <v>119</v>
      </c>
      <c r="D3" s="472"/>
      <c r="E3" s="472"/>
      <c r="F3" s="472"/>
      <c r="G3" s="472"/>
      <c r="H3" s="472"/>
      <c r="I3" s="472"/>
      <c r="J3" s="472"/>
      <c r="K3" s="472"/>
      <c r="L3" s="187"/>
      <c r="M3" s="184"/>
      <c r="N3" s="184"/>
      <c r="O3" s="185"/>
      <c r="P3" s="185"/>
      <c r="Q3" s="185"/>
      <c r="R3" s="185"/>
      <c r="S3" s="185"/>
      <c r="T3" s="185"/>
      <c r="U3" s="185"/>
      <c r="V3" s="185"/>
      <c r="W3" s="185"/>
      <c r="X3" s="185"/>
      <c r="Y3" s="184"/>
      <c r="Z3" s="184"/>
    </row>
    <row r="4" spans="1:26" ht="15" customHeight="1">
      <c r="A4" s="184"/>
      <c r="B4" s="186"/>
      <c r="C4" s="472"/>
      <c r="D4" s="472"/>
      <c r="E4" s="472"/>
      <c r="F4" s="472"/>
      <c r="G4" s="472"/>
      <c r="H4" s="472"/>
      <c r="I4" s="472"/>
      <c r="J4" s="472"/>
      <c r="K4" s="472"/>
      <c r="L4" s="188"/>
      <c r="M4" s="184"/>
      <c r="N4" s="184"/>
      <c r="O4" s="185"/>
      <c r="P4" s="185"/>
      <c r="Q4" s="185"/>
      <c r="R4" s="185"/>
      <c r="S4" s="185"/>
      <c r="T4" s="185"/>
      <c r="U4" s="185"/>
      <c r="V4" s="185"/>
      <c r="W4" s="185"/>
      <c r="X4" s="185"/>
      <c r="Y4" s="184"/>
      <c r="Z4" s="184"/>
    </row>
    <row r="5" spans="1:26">
      <c r="A5" s="184"/>
      <c r="B5" s="186"/>
      <c r="C5" s="189"/>
      <c r="D5" s="189"/>
      <c r="E5" s="189"/>
      <c r="F5" s="189"/>
      <c r="G5" s="189"/>
      <c r="H5" s="189"/>
      <c r="I5" s="189"/>
      <c r="J5" s="189"/>
      <c r="K5" s="189"/>
      <c r="L5" s="188"/>
      <c r="M5" s="184"/>
      <c r="N5" s="184"/>
      <c r="O5" s="185"/>
      <c r="P5" s="185"/>
      <c r="Q5" s="185"/>
      <c r="R5" s="185"/>
      <c r="S5" s="185"/>
      <c r="T5" s="185"/>
      <c r="U5" s="185"/>
      <c r="V5" s="185"/>
      <c r="W5" s="185"/>
      <c r="X5" s="185"/>
      <c r="Y5" s="184"/>
      <c r="Z5" s="184"/>
    </row>
    <row r="6" spans="1:26" hidden="1">
      <c r="A6" s="184"/>
      <c r="B6" s="190"/>
      <c r="C6" s="34"/>
      <c r="D6" s="34"/>
      <c r="E6" s="34"/>
      <c r="F6" s="34"/>
      <c r="G6" s="34"/>
      <c r="H6" s="34"/>
      <c r="I6" s="34"/>
      <c r="J6" s="34"/>
      <c r="K6" s="457" t="s">
        <v>25</v>
      </c>
      <c r="L6" s="458"/>
      <c r="M6" s="184"/>
      <c r="N6" s="191" t="s">
        <v>26</v>
      </c>
      <c r="O6" s="185"/>
      <c r="P6" s="185"/>
      <c r="Q6" s="185"/>
      <c r="R6" s="185"/>
      <c r="S6" s="185"/>
      <c r="T6" s="185"/>
      <c r="U6" s="185"/>
      <c r="V6" s="185"/>
      <c r="W6" s="185"/>
      <c r="X6" s="185"/>
      <c r="Y6" s="184"/>
      <c r="Z6" s="184"/>
    </row>
    <row r="7" spans="1:26" ht="15.75" hidden="1" customHeight="1">
      <c r="A7" s="184"/>
      <c r="B7" s="190"/>
      <c r="C7" s="459" t="s">
        <v>27</v>
      </c>
      <c r="D7" s="459"/>
      <c r="E7" s="459"/>
      <c r="F7" s="459"/>
      <c r="G7" s="460"/>
      <c r="H7" s="461" t="s">
        <v>36</v>
      </c>
      <c r="I7" s="462"/>
      <c r="J7" s="463"/>
      <c r="K7" s="457"/>
      <c r="L7" s="458"/>
      <c r="M7" s="185"/>
      <c r="N7" s="185"/>
      <c r="O7" s="191"/>
      <c r="P7" s="185"/>
      <c r="Q7" s="185"/>
      <c r="R7" s="185"/>
      <c r="S7" s="185"/>
      <c r="T7" s="185"/>
      <c r="U7" s="185"/>
      <c r="V7" s="185"/>
      <c r="W7" s="185"/>
      <c r="X7" s="185"/>
      <c r="Y7" s="185"/>
      <c r="Z7" s="185"/>
    </row>
    <row r="8" spans="1:26" ht="18.75" hidden="1" customHeight="1" thickBot="1">
      <c r="A8" s="184"/>
      <c r="B8" s="190"/>
      <c r="C8" s="459"/>
      <c r="D8" s="459"/>
      <c r="E8" s="459"/>
      <c r="F8" s="459"/>
      <c r="G8" s="460"/>
      <c r="H8" s="464"/>
      <c r="I8" s="465"/>
      <c r="J8" s="466"/>
      <c r="K8" s="457"/>
      <c r="L8" s="458"/>
      <c r="M8" s="185"/>
      <c r="N8" s="185"/>
      <c r="O8" s="191"/>
      <c r="P8" s="185"/>
      <c r="Q8" s="185"/>
      <c r="R8" s="185"/>
      <c r="S8" s="185"/>
      <c r="T8" s="185"/>
      <c r="U8" s="185"/>
      <c r="V8" s="185"/>
      <c r="W8" s="185"/>
      <c r="X8" s="185"/>
      <c r="Y8" s="185"/>
      <c r="Z8" s="185"/>
    </row>
    <row r="9" spans="1:26" ht="15.75" thickBot="1">
      <c r="A9" s="184"/>
      <c r="B9" s="190"/>
      <c r="C9" s="130"/>
      <c r="D9" s="34"/>
      <c r="E9" s="34"/>
      <c r="F9" s="34"/>
      <c r="G9" s="34"/>
      <c r="H9" s="34"/>
      <c r="I9" s="34"/>
      <c r="J9" s="130"/>
      <c r="K9" s="34"/>
      <c r="L9" s="192"/>
      <c r="M9" s="193"/>
      <c r="N9" s="193"/>
      <c r="O9" s="185"/>
      <c r="P9" s="185"/>
      <c r="Q9" s="185"/>
      <c r="R9" s="185"/>
      <c r="S9" s="185"/>
      <c r="T9" s="185"/>
      <c r="U9" s="185"/>
      <c r="V9" s="185"/>
      <c r="W9" s="185"/>
      <c r="X9" s="185"/>
      <c r="Y9" s="193"/>
      <c r="Z9" s="193"/>
    </row>
    <row r="10" spans="1:26" ht="15.75">
      <c r="A10" s="184"/>
      <c r="B10" s="190"/>
      <c r="C10" s="485" t="s">
        <v>28</v>
      </c>
      <c r="D10" s="485"/>
      <c r="E10" s="485"/>
      <c r="F10" s="485"/>
      <c r="G10" s="485"/>
      <c r="H10" s="486">
        <v>0</v>
      </c>
      <c r="I10" s="489" t="s">
        <v>10</v>
      </c>
      <c r="J10" s="492"/>
      <c r="K10" s="194"/>
      <c r="L10" s="192"/>
      <c r="M10" s="193"/>
      <c r="N10" s="193"/>
      <c r="O10" s="185"/>
      <c r="P10" s="185"/>
      <c r="Q10" s="185"/>
      <c r="R10" s="185"/>
      <c r="S10" s="185"/>
      <c r="T10" s="185"/>
      <c r="U10" s="185"/>
      <c r="V10" s="185"/>
      <c r="W10" s="185"/>
      <c r="X10" s="185"/>
      <c r="Y10" s="193"/>
      <c r="Z10" s="193"/>
    </row>
    <row r="11" spans="1:26" ht="15" customHeight="1">
      <c r="A11" s="184"/>
      <c r="B11" s="190"/>
      <c r="C11" s="452" t="str">
        <f>H7</f>
        <v>Duocal</v>
      </c>
      <c r="D11" s="452"/>
      <c r="E11" s="452"/>
      <c r="F11" s="452"/>
      <c r="G11" s="452"/>
      <c r="H11" s="487"/>
      <c r="I11" s="490"/>
      <c r="J11" s="493"/>
      <c r="K11" s="34"/>
      <c r="L11" s="192"/>
      <c r="M11" s="193"/>
      <c r="N11" s="193"/>
      <c r="O11" s="185"/>
      <c r="P11" s="185"/>
      <c r="Q11" s="185"/>
      <c r="R11" s="185"/>
      <c r="S11" s="185"/>
      <c r="T11" s="185"/>
      <c r="U11" s="185"/>
      <c r="V11" s="185"/>
      <c r="W11" s="185"/>
      <c r="X11" s="185"/>
      <c r="Y11" s="193"/>
      <c r="Z11" s="193"/>
    </row>
    <row r="12" spans="1:26" ht="16.5" thickBot="1">
      <c r="A12" s="184"/>
      <c r="B12" s="190"/>
      <c r="C12" s="453" t="s">
        <v>29</v>
      </c>
      <c r="D12" s="453"/>
      <c r="E12" s="453"/>
      <c r="F12" s="453"/>
      <c r="G12" s="453"/>
      <c r="H12" s="488"/>
      <c r="I12" s="491"/>
      <c r="J12" s="493"/>
      <c r="K12" s="34"/>
      <c r="L12" s="192"/>
      <c r="M12" s="193"/>
      <c r="N12" s="193"/>
      <c r="O12" s="185"/>
      <c r="P12" s="185"/>
      <c r="Q12" s="185"/>
      <c r="R12" s="185"/>
      <c r="S12" s="185"/>
      <c r="T12" s="185"/>
      <c r="U12" s="185"/>
      <c r="V12" s="185"/>
      <c r="W12" s="185"/>
      <c r="X12" s="185"/>
      <c r="Y12" s="193"/>
      <c r="Z12" s="193"/>
    </row>
    <row r="13" spans="1:26">
      <c r="A13" s="184"/>
      <c r="B13" s="190"/>
      <c r="C13" s="34"/>
      <c r="D13" s="34"/>
      <c r="E13" s="34"/>
      <c r="F13" s="34"/>
      <c r="G13" s="34"/>
      <c r="H13" s="34"/>
      <c r="I13" s="34"/>
      <c r="J13" s="34"/>
      <c r="K13" s="34"/>
      <c r="L13" s="192"/>
      <c r="M13" s="193"/>
      <c r="N13" s="193"/>
      <c r="O13" s="185" t="s">
        <v>30</v>
      </c>
      <c r="P13" s="185" t="s">
        <v>31</v>
      </c>
      <c r="Q13" s="195" t="s">
        <v>76</v>
      </c>
      <c r="R13" s="195" t="s">
        <v>77</v>
      </c>
      <c r="S13" s="195" t="s">
        <v>32</v>
      </c>
      <c r="T13" s="195" t="s">
        <v>33</v>
      </c>
      <c r="U13" s="185"/>
      <c r="V13" s="195" t="s">
        <v>34</v>
      </c>
      <c r="W13" s="185"/>
      <c r="X13" s="185"/>
      <c r="Y13" s="193"/>
      <c r="Z13" s="193"/>
    </row>
    <row r="14" spans="1:26" ht="18.75">
      <c r="A14" s="184"/>
      <c r="B14" s="190"/>
      <c r="C14" s="445" t="s">
        <v>93</v>
      </c>
      <c r="D14" s="445"/>
      <c r="E14" s="445"/>
      <c r="F14" s="445"/>
      <c r="G14" s="445"/>
      <c r="H14" s="445"/>
      <c r="I14" s="34"/>
      <c r="J14" s="443" t="s">
        <v>35</v>
      </c>
      <c r="K14" s="443"/>
      <c r="L14" s="192"/>
      <c r="M14" s="193"/>
      <c r="N14" s="193"/>
      <c r="O14" s="185" t="s">
        <v>36</v>
      </c>
      <c r="P14" s="185">
        <v>117</v>
      </c>
      <c r="Q14" s="185">
        <f>P14/2</f>
        <v>58.5</v>
      </c>
      <c r="R14" s="185">
        <f>Q14/2</f>
        <v>29.25</v>
      </c>
      <c r="S14" s="185">
        <f>R14/4</f>
        <v>7.3125</v>
      </c>
      <c r="T14" s="185">
        <f>S14/3</f>
        <v>2.4375</v>
      </c>
      <c r="U14" s="185"/>
      <c r="V14" s="185">
        <v>5</v>
      </c>
      <c r="W14" s="185"/>
      <c r="X14" s="185"/>
      <c r="Y14" s="193"/>
      <c r="Z14" s="193"/>
    </row>
    <row r="15" spans="1:26" ht="18.75">
      <c r="A15" s="184"/>
      <c r="B15" s="190"/>
      <c r="C15" s="446" t="str">
        <f>H7</f>
        <v>Duocal</v>
      </c>
      <c r="D15" s="446"/>
      <c r="E15" s="446"/>
      <c r="F15" s="446"/>
      <c r="G15" s="446"/>
      <c r="H15" s="446"/>
      <c r="I15" s="34"/>
      <c r="J15" s="443"/>
      <c r="K15" s="443"/>
      <c r="L15" s="192"/>
      <c r="M15" s="193"/>
      <c r="N15" s="193"/>
      <c r="O15" s="185"/>
      <c r="P15" s="185"/>
      <c r="Q15" s="185"/>
      <c r="R15" s="185"/>
      <c r="S15" s="185"/>
      <c r="T15" s="185"/>
      <c r="U15" s="185"/>
      <c r="V15" s="185"/>
      <c r="W15" s="185"/>
      <c r="X15" s="185"/>
      <c r="Y15" s="193"/>
      <c r="Z15" s="193"/>
    </row>
    <row r="16" spans="1:26" ht="16.5" thickBot="1">
      <c r="A16" s="184"/>
      <c r="B16" s="190"/>
      <c r="C16" s="447" t="s">
        <v>94</v>
      </c>
      <c r="D16" s="448"/>
      <c r="E16" s="449"/>
      <c r="F16" s="447" t="s">
        <v>103</v>
      </c>
      <c r="G16" s="450"/>
      <c r="H16" s="196" t="s">
        <v>104</v>
      </c>
      <c r="I16" s="197"/>
      <c r="J16" s="444" t="str">
        <f>H7</f>
        <v>Duocal</v>
      </c>
      <c r="K16" s="444"/>
      <c r="L16" s="192"/>
      <c r="M16" s="193" t="s">
        <v>37</v>
      </c>
      <c r="N16" s="193" t="s">
        <v>38</v>
      </c>
      <c r="O16" s="185"/>
      <c r="P16" s="185"/>
      <c r="Q16" s="185"/>
      <c r="R16" s="185"/>
      <c r="S16" s="185"/>
      <c r="T16" s="185"/>
      <c r="U16" s="185"/>
      <c r="V16" s="185"/>
      <c r="W16" s="185"/>
      <c r="X16" s="185"/>
      <c r="Y16" s="193"/>
      <c r="Z16" s="193"/>
    </row>
    <row r="17" spans="1:26" ht="18.75" customHeight="1" thickTop="1">
      <c r="A17" s="184"/>
      <c r="B17" s="190"/>
      <c r="C17" s="475">
        <f>ROUNDDOWN($H$10/H17,0)</f>
        <v>0</v>
      </c>
      <c r="D17" s="475"/>
      <c r="E17" s="476"/>
      <c r="F17" s="451" t="s">
        <v>95</v>
      </c>
      <c r="G17" s="451"/>
      <c r="H17" s="198">
        <f>LOOKUP($H$7,$O$14:$O$14,P14:P14)</f>
        <v>117</v>
      </c>
      <c r="I17" s="34"/>
      <c r="J17" s="444"/>
      <c r="K17" s="444"/>
      <c r="L17" s="199"/>
      <c r="M17" s="117">
        <f>C17*H17</f>
        <v>0</v>
      </c>
      <c r="N17" s="200">
        <f>M17</f>
        <v>0</v>
      </c>
      <c r="O17" s="185"/>
      <c r="P17" s="185"/>
      <c r="Q17" s="185"/>
      <c r="R17" s="185"/>
      <c r="S17" s="185"/>
      <c r="T17" s="185"/>
      <c r="U17" s="185"/>
      <c r="V17" s="185"/>
      <c r="W17" s="185"/>
      <c r="X17" s="185"/>
      <c r="Y17" s="193"/>
      <c r="Z17" s="193"/>
    </row>
    <row r="18" spans="1:26" ht="18.75">
      <c r="A18" s="184"/>
      <c r="B18" s="190"/>
      <c r="C18" s="477">
        <f>ROUNDDOWN(($H$10-N17)/H18, 0)</f>
        <v>0</v>
      </c>
      <c r="D18" s="477"/>
      <c r="E18" s="478"/>
      <c r="F18" s="473" t="s">
        <v>96</v>
      </c>
      <c r="G18" s="473"/>
      <c r="H18" s="201">
        <f>LOOKUP($H$7,$O$14:$O$14,Q14:Q14)</f>
        <v>58.5</v>
      </c>
      <c r="I18" s="34"/>
      <c r="J18" s="444"/>
      <c r="K18" s="444"/>
      <c r="L18" s="199"/>
      <c r="M18" s="117">
        <f>C18*H18</f>
        <v>0</v>
      </c>
      <c r="N18" s="200">
        <f>SUM(M17:M18)</f>
        <v>0</v>
      </c>
      <c r="O18" s="185"/>
      <c r="P18" s="185"/>
      <c r="Q18" s="185"/>
      <c r="R18" s="185"/>
      <c r="S18" s="185"/>
      <c r="T18" s="185"/>
      <c r="U18" s="185"/>
      <c r="V18" s="185"/>
      <c r="W18" s="185"/>
      <c r="X18" s="185"/>
      <c r="Y18" s="193"/>
      <c r="Z18" s="193"/>
    </row>
    <row r="19" spans="1:26" ht="18.75">
      <c r="A19" s="184"/>
      <c r="B19" s="190"/>
      <c r="C19" s="479">
        <f>ROUNDDOWN(($H$10-N18)/H19, 0)</f>
        <v>0</v>
      </c>
      <c r="D19" s="479"/>
      <c r="E19" s="480"/>
      <c r="F19" s="473" t="s">
        <v>97</v>
      </c>
      <c r="G19" s="473"/>
      <c r="H19" s="201">
        <f>LOOKUP($H$7,$O$14:$O$14,R14:R14)</f>
        <v>29.25</v>
      </c>
      <c r="I19" s="34"/>
      <c r="J19" s="438">
        <f>LOOKUP($H$7,$O$14:$O$14,V14:V14)</f>
        <v>5</v>
      </c>
      <c r="K19" s="438"/>
      <c r="L19" s="199"/>
      <c r="M19" s="117">
        <f>C19*H19</f>
        <v>0</v>
      </c>
      <c r="N19" s="200">
        <f>SUM(M17:M19)</f>
        <v>0</v>
      </c>
      <c r="O19" s="185"/>
      <c r="P19" s="185"/>
      <c r="Q19" s="185"/>
      <c r="R19" s="185"/>
      <c r="S19" s="185"/>
      <c r="T19" s="185"/>
      <c r="U19" s="185"/>
      <c r="V19" s="185"/>
      <c r="W19" s="185"/>
      <c r="X19" s="185"/>
      <c r="Y19" s="193"/>
      <c r="Z19" s="193"/>
    </row>
    <row r="20" spans="1:26" ht="18.75">
      <c r="A20" s="184"/>
      <c r="B20" s="190"/>
      <c r="C20" s="481">
        <f>ROUNDDOWN(($H$10-N19)/H20, 0)</f>
        <v>0</v>
      </c>
      <c r="D20" s="481"/>
      <c r="E20" s="482"/>
      <c r="F20" s="473" t="s">
        <v>98</v>
      </c>
      <c r="G20" s="473"/>
      <c r="H20" s="201">
        <f>LOOKUP($H$7,$O$14:$O$14,S14:S14)</f>
        <v>7.3125</v>
      </c>
      <c r="I20" s="202"/>
      <c r="J20" s="203">
        <f>H10/J19</f>
        <v>0</v>
      </c>
      <c r="K20" s="204">
        <f>H10</f>
        <v>0</v>
      </c>
      <c r="L20" s="199"/>
      <c r="M20" s="117">
        <f>C20*H20</f>
        <v>0</v>
      </c>
      <c r="N20" s="200">
        <f>SUM(M17:M20)</f>
        <v>0</v>
      </c>
      <c r="O20" s="185"/>
      <c r="P20" s="185"/>
      <c r="Q20" s="185"/>
      <c r="R20" s="185"/>
      <c r="S20" s="185"/>
      <c r="T20" s="185"/>
      <c r="U20" s="185"/>
      <c r="V20" s="185"/>
      <c r="W20" s="185"/>
      <c r="X20" s="185"/>
      <c r="Y20" s="193"/>
      <c r="Z20" s="193"/>
    </row>
    <row r="21" spans="1:26" ht="19.5" thickBot="1">
      <c r="A21" s="184"/>
      <c r="B21" s="190"/>
      <c r="C21" s="483">
        <f>ROUNDDOWN(($H$10-N20)/H21, 0)</f>
        <v>0</v>
      </c>
      <c r="D21" s="483"/>
      <c r="E21" s="484"/>
      <c r="F21" s="474" t="s">
        <v>99</v>
      </c>
      <c r="G21" s="474"/>
      <c r="H21" s="205">
        <f>LOOKUP($H$7,$O$14:$O$14,T14:T14)</f>
        <v>2.4375</v>
      </c>
      <c r="I21" s="34"/>
      <c r="J21" s="439" t="s">
        <v>102</v>
      </c>
      <c r="K21" s="439"/>
      <c r="L21" s="199"/>
      <c r="M21" s="117">
        <f>C21*H21</f>
        <v>0</v>
      </c>
      <c r="N21" s="200">
        <f>SUM(M17:M21)</f>
        <v>0</v>
      </c>
      <c r="O21" s="185"/>
      <c r="P21" s="185"/>
      <c r="Q21" s="185"/>
      <c r="R21" s="185"/>
      <c r="S21" s="185"/>
      <c r="T21" s="185"/>
      <c r="U21" s="185"/>
      <c r="V21" s="185"/>
      <c r="W21" s="185"/>
      <c r="X21" s="185"/>
      <c r="Y21" s="193"/>
      <c r="Z21" s="193"/>
    </row>
    <row r="22" spans="1:26">
      <c r="A22" s="206"/>
      <c r="B22" s="207"/>
      <c r="C22" s="441">
        <f>N21</f>
        <v>0</v>
      </c>
      <c r="D22" s="441"/>
      <c r="E22" s="441"/>
      <c r="F22" s="467" t="s">
        <v>100</v>
      </c>
      <c r="G22" s="467"/>
      <c r="H22" s="467"/>
      <c r="I22" s="467"/>
      <c r="J22" s="439"/>
      <c r="K22" s="439"/>
      <c r="L22" s="199"/>
      <c r="M22" s="117"/>
      <c r="N22" s="200"/>
      <c r="O22" s="185"/>
      <c r="P22" s="185"/>
      <c r="Q22" s="185"/>
      <c r="R22" s="185"/>
      <c r="S22" s="185"/>
      <c r="T22" s="185"/>
      <c r="U22" s="185"/>
      <c r="V22" s="185"/>
      <c r="W22" s="185"/>
      <c r="X22" s="185"/>
      <c r="Y22" s="193"/>
      <c r="Z22" s="193"/>
    </row>
    <row r="23" spans="1:26">
      <c r="A23" s="184"/>
      <c r="B23" s="190"/>
      <c r="C23" s="442">
        <f>H10-C22</f>
        <v>0</v>
      </c>
      <c r="D23" s="442"/>
      <c r="E23" s="442"/>
      <c r="F23" s="208" t="s">
        <v>101</v>
      </c>
      <c r="G23" s="34"/>
      <c r="H23" s="34"/>
      <c r="I23" s="34"/>
      <c r="J23" s="439"/>
      <c r="K23" s="439"/>
      <c r="L23" s="199"/>
      <c r="M23" s="193"/>
      <c r="N23" s="193"/>
      <c r="O23" s="185"/>
      <c r="P23" s="185"/>
      <c r="Q23" s="185"/>
      <c r="R23" s="185"/>
      <c r="S23" s="185"/>
      <c r="T23" s="185"/>
      <c r="U23" s="185"/>
      <c r="V23" s="185"/>
      <c r="W23" s="185"/>
      <c r="X23" s="185"/>
      <c r="Y23" s="193"/>
      <c r="Z23" s="193"/>
    </row>
    <row r="24" spans="1:26">
      <c r="A24" s="184"/>
      <c r="B24" s="190"/>
      <c r="C24" s="130"/>
      <c r="D24" s="34"/>
      <c r="E24" s="34"/>
      <c r="F24" s="34"/>
      <c r="G24" s="34"/>
      <c r="H24" s="34"/>
      <c r="I24" s="34"/>
      <c r="J24" s="439"/>
      <c r="K24" s="439"/>
      <c r="L24" s="192"/>
      <c r="M24" s="193"/>
      <c r="N24" s="193"/>
      <c r="O24" s="185"/>
      <c r="P24" s="185"/>
      <c r="Q24" s="185"/>
      <c r="R24" s="185"/>
      <c r="S24" s="185"/>
      <c r="T24" s="185"/>
      <c r="U24" s="185"/>
      <c r="V24" s="185"/>
      <c r="W24" s="185"/>
      <c r="X24" s="185"/>
      <c r="Y24" s="193"/>
      <c r="Z24" s="193"/>
    </row>
    <row r="25" spans="1:26">
      <c r="A25" s="184"/>
      <c r="B25" s="468" t="s">
        <v>105</v>
      </c>
      <c r="C25" s="469"/>
      <c r="D25" s="469"/>
      <c r="E25" s="469"/>
      <c r="F25" s="469"/>
      <c r="G25" s="469"/>
      <c r="H25" s="469"/>
      <c r="I25" s="469"/>
      <c r="J25" s="34"/>
      <c r="K25" s="34"/>
      <c r="L25" s="192"/>
      <c r="M25" s="185"/>
      <c r="N25" s="185"/>
      <c r="O25" s="185"/>
      <c r="P25" s="185"/>
      <c r="Q25" s="185"/>
      <c r="R25" s="185"/>
      <c r="S25" s="185"/>
      <c r="T25" s="185"/>
      <c r="U25" s="185"/>
      <c r="V25" s="185"/>
      <c r="W25" s="185"/>
      <c r="X25" s="185"/>
      <c r="Y25" s="185"/>
      <c r="Z25" s="185"/>
    </row>
    <row r="26" spans="1:26">
      <c r="A26" s="184"/>
      <c r="B26" s="468"/>
      <c r="C26" s="469"/>
      <c r="D26" s="469"/>
      <c r="E26" s="469"/>
      <c r="F26" s="469"/>
      <c r="G26" s="469"/>
      <c r="H26" s="469"/>
      <c r="I26" s="469"/>
      <c r="J26" s="34"/>
      <c r="K26" s="34"/>
      <c r="L26" s="192"/>
      <c r="M26" s="185"/>
      <c r="N26" s="185"/>
      <c r="O26" s="185"/>
      <c r="P26" s="185"/>
      <c r="Q26" s="185"/>
      <c r="R26" s="185"/>
      <c r="S26" s="185"/>
      <c r="T26" s="185"/>
      <c r="U26" s="185"/>
      <c r="V26" s="185"/>
      <c r="W26" s="185"/>
      <c r="X26" s="185"/>
      <c r="Y26" s="185"/>
      <c r="Z26" s="185"/>
    </row>
    <row r="27" spans="1:26">
      <c r="A27" s="184"/>
      <c r="B27" s="468"/>
      <c r="C27" s="469"/>
      <c r="D27" s="469"/>
      <c r="E27" s="469"/>
      <c r="F27" s="469"/>
      <c r="G27" s="469"/>
      <c r="H27" s="469"/>
      <c r="I27" s="469"/>
      <c r="J27" s="34"/>
      <c r="K27" s="34"/>
      <c r="L27" s="192"/>
      <c r="M27" s="185"/>
      <c r="N27" s="185"/>
      <c r="O27" s="185"/>
      <c r="P27" s="185"/>
      <c r="Q27" s="185"/>
      <c r="R27" s="185"/>
      <c r="S27" s="185"/>
      <c r="T27" s="185"/>
      <c r="U27" s="185"/>
      <c r="V27" s="185"/>
      <c r="W27" s="185"/>
      <c r="X27" s="185"/>
      <c r="Y27" s="185"/>
      <c r="Z27" s="185"/>
    </row>
    <row r="28" spans="1:26" ht="15.75" thickBot="1">
      <c r="A28" s="184"/>
      <c r="B28" s="470"/>
      <c r="C28" s="471"/>
      <c r="D28" s="471"/>
      <c r="E28" s="471"/>
      <c r="F28" s="471"/>
      <c r="G28" s="471"/>
      <c r="H28" s="471"/>
      <c r="I28" s="471"/>
      <c r="J28" s="209"/>
      <c r="K28" s="209"/>
      <c r="L28" s="210"/>
      <c r="M28" s="185"/>
      <c r="N28" s="185"/>
      <c r="O28" s="185"/>
      <c r="P28" s="185"/>
      <c r="Q28" s="185"/>
      <c r="R28" s="185"/>
      <c r="S28" s="185"/>
      <c r="T28" s="185"/>
      <c r="U28" s="185"/>
      <c r="V28" s="185"/>
      <c r="W28" s="185"/>
      <c r="X28" s="185"/>
      <c r="Y28" s="185"/>
      <c r="Z28" s="185"/>
    </row>
    <row r="29" spans="1:26" ht="16.5" thickTop="1" thickBot="1">
      <c r="A29" s="184"/>
      <c r="B29" s="437">
        <v>44312</v>
      </c>
      <c r="C29" s="437"/>
      <c r="D29" s="437"/>
      <c r="E29" s="440" t="s">
        <v>78</v>
      </c>
      <c r="F29" s="440"/>
      <c r="G29" s="440"/>
      <c r="H29" s="440"/>
      <c r="I29" s="440"/>
      <c r="J29" s="440"/>
      <c r="K29" s="440"/>
      <c r="L29" s="440"/>
      <c r="M29" s="185"/>
      <c r="N29" s="185"/>
      <c r="O29" s="185"/>
      <c r="P29" s="185"/>
      <c r="Q29" s="185"/>
      <c r="R29" s="185"/>
      <c r="S29" s="185"/>
      <c r="T29" s="185"/>
      <c r="U29" s="185"/>
      <c r="V29" s="185"/>
      <c r="W29" s="185"/>
      <c r="X29" s="185"/>
      <c r="Y29" s="185"/>
      <c r="Z29" s="185"/>
    </row>
    <row r="30" spans="1:26" ht="20.25" thickTop="1" thickBot="1">
      <c r="A30" s="184"/>
      <c r="B30" s="184"/>
      <c r="C30" s="184"/>
      <c r="D30" s="184"/>
      <c r="E30" s="184"/>
      <c r="F30" s="434" t="s">
        <v>39</v>
      </c>
      <c r="G30" s="435"/>
      <c r="H30" s="435"/>
      <c r="I30" s="436"/>
      <c r="J30" s="184"/>
      <c r="K30" s="184"/>
      <c r="L30" s="184"/>
      <c r="M30" s="185"/>
      <c r="N30" s="185"/>
      <c r="O30" s="185"/>
      <c r="P30" s="185"/>
      <c r="Q30" s="185"/>
      <c r="R30" s="185"/>
      <c r="S30" s="185"/>
      <c r="T30" s="185"/>
      <c r="U30" s="185"/>
      <c r="V30" s="185"/>
      <c r="W30" s="185"/>
      <c r="X30" s="185"/>
      <c r="Y30" s="185"/>
      <c r="Z30" s="185"/>
    </row>
    <row r="31" spans="1:26" ht="15.75" thickTop="1">
      <c r="A31" s="184"/>
      <c r="B31" s="184"/>
      <c r="C31" s="184"/>
      <c r="D31" s="184"/>
      <c r="E31" s="211"/>
      <c r="F31" s="184"/>
      <c r="G31" s="184"/>
      <c r="H31" s="184"/>
      <c r="I31" s="184"/>
      <c r="J31" s="184"/>
      <c r="K31" s="184"/>
      <c r="L31" s="184"/>
      <c r="M31" s="185"/>
      <c r="N31" s="185"/>
      <c r="O31" s="185"/>
      <c r="P31" s="185"/>
      <c r="Q31" s="185"/>
      <c r="R31" s="185"/>
      <c r="S31" s="185"/>
      <c r="T31" s="185"/>
      <c r="U31" s="185"/>
      <c r="V31" s="185"/>
      <c r="W31" s="185"/>
      <c r="X31" s="185"/>
      <c r="Y31" s="185"/>
      <c r="Z31" s="185"/>
    </row>
    <row r="32" spans="1:26">
      <c r="A32" s="184"/>
      <c r="B32" s="184"/>
      <c r="C32" s="184"/>
      <c r="D32" s="184"/>
      <c r="E32" s="184"/>
      <c r="F32" s="184"/>
      <c r="G32" s="184"/>
      <c r="H32" s="184"/>
      <c r="I32" s="184"/>
      <c r="J32" s="184"/>
      <c r="K32" s="184"/>
      <c r="L32" s="184"/>
      <c r="M32" s="185"/>
      <c r="N32" s="185"/>
      <c r="O32" s="185"/>
      <c r="P32" s="185"/>
      <c r="Q32" s="185"/>
      <c r="R32" s="185"/>
      <c r="S32" s="185"/>
      <c r="T32" s="185"/>
      <c r="U32" s="185"/>
      <c r="V32" s="185"/>
      <c r="W32" s="185"/>
      <c r="X32" s="185"/>
      <c r="Y32" s="185"/>
      <c r="Z32" s="185"/>
    </row>
    <row r="33" spans="1:26">
      <c r="A33" s="184"/>
      <c r="B33" s="184"/>
      <c r="C33" s="184"/>
      <c r="D33" s="184"/>
      <c r="E33" s="184"/>
      <c r="F33" s="184"/>
      <c r="G33" s="184"/>
      <c r="H33" s="184"/>
      <c r="I33" s="184"/>
      <c r="J33" s="184"/>
      <c r="K33" s="184"/>
      <c r="L33" s="184"/>
      <c r="M33" s="185"/>
      <c r="N33" s="185"/>
      <c r="O33" s="185"/>
      <c r="P33" s="185"/>
      <c r="Q33" s="185"/>
      <c r="R33" s="185"/>
      <c r="S33" s="185"/>
      <c r="T33" s="185"/>
      <c r="U33" s="185"/>
      <c r="V33" s="185"/>
      <c r="W33" s="185"/>
      <c r="X33" s="185"/>
      <c r="Y33" s="185"/>
      <c r="Z33" s="185"/>
    </row>
    <row r="34" spans="1:26">
      <c r="A34" s="184"/>
      <c r="B34" s="184"/>
      <c r="C34" s="184"/>
      <c r="D34" s="184"/>
      <c r="E34" s="184"/>
      <c r="F34" s="184"/>
      <c r="G34" s="184"/>
      <c r="H34" s="184"/>
      <c r="I34" s="184"/>
      <c r="J34" s="184"/>
      <c r="K34" s="184"/>
      <c r="L34" s="184"/>
      <c r="M34" s="185"/>
      <c r="N34" s="185"/>
      <c r="O34" s="185"/>
      <c r="P34" s="185"/>
      <c r="Q34" s="185"/>
      <c r="R34" s="185"/>
      <c r="S34" s="185"/>
      <c r="T34" s="185"/>
      <c r="U34" s="185"/>
      <c r="V34" s="185"/>
      <c r="W34" s="185"/>
      <c r="X34" s="185"/>
      <c r="Y34" s="185"/>
      <c r="Z34" s="185"/>
    </row>
    <row r="35" spans="1:26">
      <c r="A35" s="184"/>
      <c r="B35" s="184"/>
      <c r="C35" s="184"/>
      <c r="D35" s="184"/>
      <c r="E35" s="184"/>
      <c r="F35" s="184"/>
      <c r="G35" s="184"/>
      <c r="H35" s="184"/>
      <c r="I35" s="184"/>
      <c r="J35" s="184"/>
      <c r="K35" s="184"/>
      <c r="L35" s="184"/>
      <c r="M35" s="184"/>
      <c r="N35" s="184"/>
      <c r="O35" s="185"/>
      <c r="P35" s="185"/>
      <c r="Q35" s="185"/>
      <c r="R35" s="185"/>
      <c r="S35" s="185"/>
      <c r="T35" s="185"/>
      <c r="U35" s="185"/>
      <c r="V35" s="185"/>
      <c r="W35" s="185"/>
      <c r="X35" s="185"/>
      <c r="Y35" s="185"/>
      <c r="Z35" s="185"/>
    </row>
    <row r="36" spans="1:26">
      <c r="A36" s="184"/>
      <c r="B36" s="184"/>
      <c r="C36" s="184"/>
      <c r="D36" s="184"/>
      <c r="E36" s="184"/>
      <c r="F36" s="184"/>
      <c r="G36" s="184"/>
      <c r="H36" s="184"/>
      <c r="I36" s="184"/>
      <c r="J36" s="184"/>
      <c r="K36" s="184"/>
      <c r="L36" s="184"/>
      <c r="M36" s="184"/>
      <c r="N36" s="184"/>
      <c r="O36" s="185"/>
      <c r="P36" s="185"/>
      <c r="Q36" s="185"/>
      <c r="R36" s="185"/>
      <c r="S36" s="185"/>
      <c r="T36" s="185"/>
      <c r="U36" s="185"/>
      <c r="V36" s="185"/>
      <c r="W36" s="185"/>
      <c r="X36" s="185"/>
      <c r="Y36" s="184"/>
      <c r="Z36" s="184"/>
    </row>
    <row r="37" spans="1:26">
      <c r="A37" s="184"/>
      <c r="B37" s="184"/>
      <c r="C37" s="184"/>
      <c r="D37" s="184"/>
      <c r="E37" s="184"/>
      <c r="F37" s="184"/>
      <c r="G37" s="184"/>
      <c r="H37" s="184"/>
      <c r="I37" s="184"/>
      <c r="J37" s="184"/>
      <c r="K37" s="184"/>
      <c r="L37" s="184"/>
      <c r="M37" s="184"/>
      <c r="N37" s="184"/>
      <c r="O37" s="185"/>
      <c r="P37" s="185"/>
      <c r="Q37" s="185"/>
      <c r="R37" s="185"/>
      <c r="S37" s="185"/>
      <c r="T37" s="185"/>
      <c r="U37" s="185"/>
      <c r="V37" s="185"/>
      <c r="W37" s="185"/>
      <c r="X37" s="185"/>
      <c r="Y37" s="184"/>
      <c r="Z37" s="184"/>
    </row>
    <row r="38" spans="1:26">
      <c r="A38" s="184"/>
      <c r="B38" s="184"/>
      <c r="C38" s="184"/>
      <c r="D38" s="184"/>
      <c r="E38" s="184"/>
      <c r="F38" s="184"/>
      <c r="G38" s="184"/>
      <c r="H38" s="184"/>
      <c r="I38" s="184"/>
      <c r="J38" s="184"/>
      <c r="K38" s="184"/>
      <c r="L38" s="184"/>
      <c r="M38" s="184"/>
      <c r="N38" s="184"/>
      <c r="O38" s="185"/>
      <c r="P38" s="185"/>
      <c r="Q38" s="185"/>
      <c r="R38" s="185"/>
      <c r="S38" s="185"/>
      <c r="T38" s="185"/>
      <c r="U38" s="185"/>
      <c r="V38" s="185"/>
      <c r="W38" s="185"/>
      <c r="X38" s="185"/>
      <c r="Y38" s="184"/>
      <c r="Z38" s="184"/>
    </row>
    <row r="39" spans="1:26">
      <c r="A39" s="184"/>
      <c r="B39" s="184"/>
      <c r="C39" s="184"/>
      <c r="D39" s="184"/>
      <c r="E39" s="184"/>
      <c r="F39" s="184"/>
      <c r="G39" s="184"/>
      <c r="H39" s="184"/>
      <c r="I39" s="184"/>
      <c r="J39" s="184"/>
      <c r="K39" s="184"/>
      <c r="L39" s="184"/>
      <c r="M39" s="184"/>
      <c r="N39" s="184"/>
      <c r="O39" s="185"/>
      <c r="P39" s="185"/>
      <c r="Q39" s="185"/>
      <c r="R39" s="185"/>
      <c r="S39" s="185"/>
      <c r="T39" s="185"/>
      <c r="U39" s="185"/>
      <c r="V39" s="185"/>
      <c r="W39" s="185"/>
      <c r="X39" s="185"/>
      <c r="Y39" s="184"/>
      <c r="Z39" s="184"/>
    </row>
    <row r="40" spans="1:26">
      <c r="A40" s="184"/>
      <c r="B40" s="184"/>
      <c r="C40" s="184"/>
      <c r="D40" s="184"/>
      <c r="E40" s="184"/>
      <c r="F40" s="184"/>
      <c r="G40" s="184"/>
      <c r="H40" s="184"/>
      <c r="I40" s="184"/>
      <c r="J40" s="184"/>
      <c r="K40" s="184"/>
      <c r="L40" s="184"/>
      <c r="M40" s="184"/>
      <c r="N40" s="184"/>
      <c r="O40" s="185"/>
      <c r="P40" s="185"/>
      <c r="Q40" s="185"/>
      <c r="R40" s="185"/>
      <c r="S40" s="185"/>
      <c r="T40" s="185"/>
      <c r="U40" s="185"/>
      <c r="V40" s="185"/>
      <c r="W40" s="185"/>
      <c r="X40" s="185"/>
      <c r="Y40" s="184"/>
      <c r="Z40" s="184"/>
    </row>
    <row r="41" spans="1:26">
      <c r="A41" s="184"/>
      <c r="B41" s="184"/>
      <c r="C41" s="184"/>
      <c r="D41" s="184"/>
      <c r="E41" s="184"/>
      <c r="F41" s="184"/>
      <c r="G41" s="184"/>
      <c r="H41" s="184"/>
      <c r="I41" s="184"/>
      <c r="J41" s="184"/>
      <c r="K41" s="184"/>
      <c r="L41" s="184"/>
      <c r="M41" s="184"/>
      <c r="N41" s="184"/>
      <c r="O41" s="185"/>
      <c r="P41" s="185"/>
      <c r="Q41" s="185"/>
      <c r="R41" s="185"/>
      <c r="S41" s="185"/>
      <c r="T41" s="185"/>
      <c r="U41" s="185"/>
      <c r="V41" s="185"/>
      <c r="W41" s="185"/>
      <c r="X41" s="185"/>
      <c r="Y41" s="184"/>
      <c r="Z41" s="184"/>
    </row>
    <row r="42" spans="1:26">
      <c r="A42" s="184"/>
      <c r="B42" s="184"/>
      <c r="C42" s="184"/>
      <c r="D42" s="184"/>
      <c r="E42" s="184"/>
      <c r="F42" s="184"/>
      <c r="G42" s="184"/>
      <c r="H42" s="184"/>
      <c r="I42" s="184"/>
      <c r="J42" s="184"/>
      <c r="K42" s="184"/>
      <c r="L42" s="184"/>
      <c r="M42" s="184"/>
      <c r="N42" s="184"/>
      <c r="O42" s="185"/>
      <c r="P42" s="185"/>
      <c r="Q42" s="185"/>
      <c r="R42" s="185"/>
      <c r="S42" s="185"/>
      <c r="T42" s="185"/>
      <c r="U42" s="185"/>
      <c r="V42" s="185"/>
      <c r="W42" s="185"/>
      <c r="X42" s="185"/>
      <c r="Y42" s="184"/>
      <c r="Z42" s="184"/>
    </row>
    <row r="43" spans="1:26">
      <c r="A43" s="184"/>
      <c r="B43" s="184"/>
      <c r="C43" s="184"/>
      <c r="D43" s="184"/>
      <c r="E43" s="184"/>
      <c r="F43" s="184"/>
      <c r="G43" s="184"/>
      <c r="H43" s="184"/>
      <c r="I43" s="184"/>
      <c r="J43" s="184"/>
      <c r="K43" s="184"/>
      <c r="L43" s="184"/>
      <c r="M43" s="184"/>
      <c r="N43" s="184"/>
      <c r="O43" s="185"/>
      <c r="P43" s="185"/>
      <c r="Q43" s="185"/>
      <c r="R43" s="185"/>
      <c r="S43" s="185"/>
      <c r="T43" s="185"/>
      <c r="U43" s="185"/>
      <c r="V43" s="185"/>
      <c r="W43" s="185"/>
      <c r="X43" s="185"/>
      <c r="Y43" s="184"/>
      <c r="Z43" s="184"/>
    </row>
    <row r="44" spans="1:26">
      <c r="A44" s="184"/>
      <c r="B44" s="184"/>
      <c r="C44" s="184"/>
      <c r="D44" s="184"/>
      <c r="E44" s="184"/>
      <c r="F44" s="184"/>
      <c r="G44" s="184"/>
      <c r="H44" s="184"/>
      <c r="I44" s="184"/>
      <c r="J44" s="184"/>
      <c r="K44" s="184"/>
      <c r="L44" s="184"/>
      <c r="M44" s="184"/>
      <c r="N44" s="184"/>
      <c r="O44" s="185"/>
      <c r="P44" s="185"/>
      <c r="Q44" s="185"/>
      <c r="R44" s="185"/>
      <c r="S44" s="185"/>
      <c r="T44" s="185"/>
      <c r="U44" s="185"/>
      <c r="V44" s="185"/>
      <c r="W44" s="185"/>
      <c r="X44" s="185"/>
      <c r="Y44" s="184"/>
      <c r="Z44" s="184"/>
    </row>
    <row r="45" spans="1:26">
      <c r="A45" s="184"/>
      <c r="B45" s="184"/>
      <c r="C45" s="184"/>
      <c r="D45" s="184"/>
      <c r="E45" s="184"/>
      <c r="F45" s="184"/>
      <c r="G45" s="184"/>
      <c r="H45" s="184"/>
      <c r="I45" s="184"/>
      <c r="J45" s="184"/>
      <c r="K45" s="184"/>
      <c r="L45" s="184"/>
      <c r="M45" s="184"/>
      <c r="N45" s="184"/>
      <c r="O45" s="185"/>
      <c r="P45" s="185"/>
      <c r="Q45" s="185"/>
      <c r="R45" s="185"/>
      <c r="S45" s="185"/>
      <c r="T45" s="185"/>
      <c r="U45" s="185"/>
      <c r="V45" s="185"/>
      <c r="W45" s="185"/>
      <c r="X45" s="185"/>
      <c r="Y45" s="184"/>
      <c r="Z45" s="184"/>
    </row>
    <row r="46" spans="1:26">
      <c r="A46" s="184"/>
      <c r="B46" s="184"/>
      <c r="C46" s="184"/>
      <c r="D46" s="184"/>
      <c r="E46" s="184"/>
      <c r="F46" s="184"/>
      <c r="G46" s="184"/>
      <c r="H46" s="184"/>
      <c r="I46" s="184"/>
      <c r="J46" s="184"/>
      <c r="K46" s="184"/>
      <c r="L46" s="184"/>
      <c r="M46" s="184"/>
      <c r="N46" s="184"/>
      <c r="O46" s="185"/>
      <c r="P46" s="185"/>
      <c r="Q46" s="185"/>
      <c r="R46" s="185"/>
      <c r="S46" s="185"/>
      <c r="T46" s="185"/>
      <c r="U46" s="185"/>
      <c r="V46" s="185"/>
      <c r="W46" s="185"/>
      <c r="X46" s="185"/>
      <c r="Y46" s="184"/>
      <c r="Z46" s="184"/>
    </row>
    <row r="47" spans="1:26">
      <c r="A47" s="184"/>
      <c r="B47" s="184"/>
      <c r="C47" s="184"/>
      <c r="D47" s="184"/>
      <c r="E47" s="184"/>
      <c r="F47" s="184"/>
      <c r="G47" s="184"/>
      <c r="H47" s="184"/>
      <c r="I47" s="184"/>
      <c r="J47" s="184"/>
      <c r="K47" s="184"/>
      <c r="L47" s="184"/>
      <c r="M47" s="184"/>
      <c r="N47" s="184"/>
      <c r="O47" s="185"/>
      <c r="P47" s="185"/>
      <c r="Q47" s="185"/>
      <c r="R47" s="185"/>
      <c r="S47" s="185"/>
      <c r="T47" s="185"/>
      <c r="U47" s="185"/>
      <c r="V47" s="185"/>
      <c r="W47" s="185"/>
      <c r="X47" s="185"/>
      <c r="Y47" s="184"/>
      <c r="Z47" s="184"/>
    </row>
    <row r="48" spans="1:26">
      <c r="A48" s="184"/>
      <c r="B48" s="184"/>
      <c r="C48" s="184"/>
      <c r="D48" s="184"/>
      <c r="E48" s="184"/>
      <c r="F48" s="184"/>
      <c r="G48" s="184"/>
      <c r="H48" s="184"/>
      <c r="I48" s="184"/>
      <c r="J48" s="184"/>
      <c r="K48" s="184"/>
      <c r="L48" s="184"/>
      <c r="M48" s="184"/>
      <c r="N48" s="184"/>
      <c r="O48" s="185"/>
      <c r="P48" s="185"/>
      <c r="Q48" s="185"/>
      <c r="R48" s="185"/>
      <c r="S48" s="185"/>
      <c r="T48" s="185"/>
      <c r="U48" s="185"/>
      <c r="V48" s="185"/>
      <c r="W48" s="185"/>
      <c r="X48" s="185"/>
      <c r="Y48" s="184"/>
      <c r="Z48" s="184"/>
    </row>
    <row r="49" spans="1:26">
      <c r="A49" s="184"/>
      <c r="B49" s="184"/>
      <c r="C49" s="184"/>
      <c r="D49" s="184"/>
      <c r="E49" s="184"/>
      <c r="F49" s="184"/>
      <c r="G49" s="184"/>
      <c r="H49" s="184"/>
      <c r="I49" s="184"/>
      <c r="J49" s="184"/>
      <c r="K49" s="184"/>
      <c r="L49" s="184"/>
      <c r="M49" s="184"/>
      <c r="N49" s="184"/>
      <c r="O49" s="185"/>
      <c r="P49" s="185"/>
      <c r="Q49" s="185"/>
      <c r="R49" s="185"/>
      <c r="S49" s="185"/>
      <c r="T49" s="185"/>
      <c r="U49" s="185"/>
      <c r="V49" s="185"/>
      <c r="W49" s="185"/>
      <c r="X49" s="185"/>
      <c r="Y49" s="184"/>
      <c r="Z49" s="184"/>
    </row>
    <row r="50" spans="1:26">
      <c r="A50" s="184"/>
      <c r="B50" s="184"/>
      <c r="C50" s="184"/>
      <c r="D50" s="184"/>
      <c r="E50" s="184"/>
      <c r="F50" s="184"/>
      <c r="G50" s="184"/>
      <c r="H50" s="184"/>
      <c r="I50" s="184"/>
      <c r="J50" s="184"/>
      <c r="K50" s="184"/>
      <c r="L50" s="184"/>
      <c r="M50" s="184"/>
      <c r="N50" s="184"/>
      <c r="O50" s="185"/>
      <c r="P50" s="185"/>
      <c r="Q50" s="185"/>
      <c r="R50" s="185"/>
      <c r="S50" s="185"/>
      <c r="T50" s="185"/>
      <c r="U50" s="185"/>
      <c r="V50" s="185"/>
      <c r="W50" s="185"/>
      <c r="X50" s="185"/>
      <c r="Y50" s="184"/>
      <c r="Z50" s="184"/>
    </row>
    <row r="51" spans="1:26">
      <c r="A51" s="184"/>
      <c r="B51" s="184"/>
      <c r="C51" s="184"/>
      <c r="D51" s="184"/>
      <c r="E51" s="184"/>
      <c r="F51" s="184"/>
      <c r="G51" s="184"/>
      <c r="H51" s="184"/>
      <c r="I51" s="184"/>
      <c r="J51" s="184"/>
      <c r="K51" s="184"/>
      <c r="L51" s="184"/>
      <c r="M51" s="184"/>
      <c r="N51" s="184"/>
      <c r="O51" s="185"/>
      <c r="P51" s="185"/>
      <c r="Q51" s="185"/>
      <c r="R51" s="185"/>
      <c r="S51" s="185"/>
      <c r="T51" s="185"/>
      <c r="U51" s="185"/>
      <c r="V51" s="185"/>
      <c r="W51" s="185"/>
      <c r="X51" s="185"/>
      <c r="Y51" s="184"/>
      <c r="Z51" s="184"/>
    </row>
    <row r="52" spans="1:26">
      <c r="A52" s="184"/>
      <c r="B52" s="184"/>
      <c r="C52" s="184"/>
      <c r="D52" s="184"/>
      <c r="E52" s="184"/>
      <c r="F52" s="184"/>
      <c r="G52" s="184"/>
      <c r="H52" s="184"/>
      <c r="I52" s="184"/>
      <c r="J52" s="184"/>
      <c r="K52" s="184"/>
      <c r="L52" s="184"/>
      <c r="M52" s="184"/>
      <c r="N52" s="184"/>
      <c r="O52" s="185"/>
      <c r="P52" s="185"/>
      <c r="Q52" s="185"/>
      <c r="R52" s="185"/>
      <c r="S52" s="185"/>
      <c r="T52" s="185"/>
      <c r="U52" s="185"/>
      <c r="V52" s="185"/>
      <c r="W52" s="185"/>
      <c r="X52" s="185"/>
      <c r="Y52" s="184"/>
      <c r="Z52" s="184"/>
    </row>
    <row r="53" spans="1:26">
      <c r="A53" s="184"/>
      <c r="B53" s="184"/>
      <c r="C53" s="184"/>
      <c r="D53" s="184"/>
      <c r="E53" s="184"/>
      <c r="F53" s="184"/>
      <c r="G53" s="184"/>
      <c r="H53" s="184"/>
      <c r="I53" s="184"/>
      <c r="J53" s="184"/>
      <c r="K53" s="184"/>
      <c r="L53" s="184"/>
      <c r="M53" s="184"/>
      <c r="N53" s="184"/>
      <c r="O53" s="185"/>
      <c r="P53" s="185"/>
      <c r="Q53" s="185"/>
      <c r="R53" s="185"/>
      <c r="S53" s="185"/>
      <c r="T53" s="185"/>
      <c r="U53" s="185"/>
      <c r="V53" s="185"/>
      <c r="W53" s="185"/>
      <c r="X53" s="185"/>
      <c r="Y53" s="184"/>
      <c r="Z53" s="184"/>
    </row>
    <row r="54" spans="1:26">
      <c r="A54" s="184"/>
      <c r="B54" s="184"/>
      <c r="C54" s="184"/>
      <c r="D54" s="184"/>
      <c r="E54" s="184"/>
      <c r="F54" s="184"/>
      <c r="G54" s="184"/>
      <c r="H54" s="184"/>
      <c r="I54" s="184"/>
      <c r="J54" s="184"/>
      <c r="K54" s="184"/>
      <c r="L54" s="184"/>
      <c r="M54" s="184"/>
      <c r="N54" s="184"/>
      <c r="O54" s="185"/>
      <c r="P54" s="185"/>
      <c r="Q54" s="185"/>
      <c r="R54" s="185"/>
      <c r="S54" s="185"/>
      <c r="T54" s="185"/>
      <c r="U54" s="185"/>
      <c r="V54" s="185"/>
      <c r="W54" s="185"/>
      <c r="X54" s="185"/>
      <c r="Y54" s="184"/>
      <c r="Z54" s="184"/>
    </row>
    <row r="55" spans="1:26">
      <c r="A55" s="184"/>
      <c r="B55" s="184"/>
      <c r="C55" s="184"/>
      <c r="D55" s="184"/>
      <c r="E55" s="184"/>
      <c r="F55" s="184"/>
      <c r="G55" s="184"/>
      <c r="H55" s="184"/>
      <c r="I55" s="184"/>
      <c r="J55" s="184"/>
      <c r="K55" s="184"/>
      <c r="L55" s="184"/>
      <c r="M55" s="184"/>
      <c r="N55" s="184"/>
      <c r="O55" s="185"/>
      <c r="P55" s="185"/>
      <c r="Q55" s="185"/>
      <c r="R55" s="185"/>
      <c r="S55" s="185"/>
      <c r="T55" s="185"/>
      <c r="U55" s="185"/>
      <c r="V55" s="185"/>
      <c r="W55" s="185"/>
      <c r="X55" s="185"/>
      <c r="Y55" s="184"/>
      <c r="Z55" s="184"/>
    </row>
    <row r="56" spans="1:26">
      <c r="A56" s="184"/>
      <c r="B56" s="184"/>
      <c r="C56" s="184"/>
      <c r="D56" s="184"/>
      <c r="E56" s="184"/>
      <c r="F56" s="184"/>
      <c r="G56" s="184"/>
      <c r="H56" s="184"/>
      <c r="I56" s="184"/>
      <c r="J56" s="184"/>
      <c r="K56" s="184"/>
      <c r="L56" s="184"/>
      <c r="M56" s="184"/>
      <c r="N56" s="184"/>
      <c r="O56" s="185"/>
      <c r="P56" s="185"/>
      <c r="Q56" s="185"/>
      <c r="R56" s="185"/>
      <c r="S56" s="185"/>
      <c r="T56" s="185"/>
      <c r="U56" s="185"/>
      <c r="V56" s="185"/>
      <c r="W56" s="185"/>
      <c r="X56" s="185"/>
      <c r="Y56" s="184"/>
      <c r="Z56" s="184"/>
    </row>
    <row r="57" spans="1:26">
      <c r="A57" s="184"/>
      <c r="B57" s="184"/>
      <c r="C57" s="184"/>
      <c r="D57" s="184"/>
      <c r="E57" s="184"/>
      <c r="F57" s="184"/>
      <c r="G57" s="184"/>
      <c r="H57" s="184"/>
      <c r="I57" s="184"/>
      <c r="J57" s="184"/>
      <c r="K57" s="184"/>
      <c r="L57" s="184"/>
      <c r="M57" s="184"/>
      <c r="N57" s="184"/>
      <c r="O57" s="185"/>
      <c r="P57" s="185"/>
      <c r="Q57" s="185"/>
      <c r="R57" s="185"/>
      <c r="S57" s="185"/>
      <c r="T57" s="185"/>
      <c r="U57" s="185"/>
      <c r="V57" s="185"/>
      <c r="W57" s="185"/>
      <c r="X57" s="185"/>
      <c r="Y57" s="184"/>
      <c r="Z57" s="184"/>
    </row>
    <row r="58" spans="1:26">
      <c r="A58" s="184"/>
      <c r="B58" s="184"/>
      <c r="C58" s="184"/>
      <c r="D58" s="184"/>
      <c r="E58" s="184"/>
      <c r="F58" s="184"/>
      <c r="G58" s="184"/>
      <c r="H58" s="184"/>
      <c r="I58" s="184"/>
      <c r="J58" s="184"/>
      <c r="K58" s="184"/>
      <c r="L58" s="184"/>
      <c r="M58" s="184"/>
      <c r="N58" s="184"/>
      <c r="O58" s="185"/>
      <c r="P58" s="185"/>
      <c r="Q58" s="185"/>
      <c r="R58" s="185"/>
      <c r="S58" s="185"/>
      <c r="T58" s="185"/>
      <c r="U58" s="185"/>
      <c r="V58" s="185"/>
      <c r="W58" s="185"/>
      <c r="X58" s="185"/>
      <c r="Y58" s="184"/>
      <c r="Z58" s="184"/>
    </row>
    <row r="59" spans="1:26">
      <c r="A59" s="184"/>
      <c r="B59" s="184"/>
      <c r="C59" s="184"/>
      <c r="D59" s="184"/>
      <c r="E59" s="184"/>
      <c r="F59" s="184"/>
      <c r="G59" s="184"/>
      <c r="H59" s="184"/>
      <c r="I59" s="184"/>
      <c r="J59" s="184"/>
      <c r="K59" s="184"/>
      <c r="L59" s="184"/>
      <c r="M59" s="184"/>
      <c r="N59" s="184"/>
      <c r="O59" s="185"/>
      <c r="P59" s="185"/>
      <c r="Q59" s="185"/>
      <c r="R59" s="185"/>
      <c r="S59" s="185"/>
      <c r="T59" s="185"/>
      <c r="U59" s="185"/>
      <c r="V59" s="185"/>
      <c r="W59" s="185"/>
      <c r="X59" s="185"/>
      <c r="Y59" s="184"/>
      <c r="Z59" s="184"/>
    </row>
    <row r="60" spans="1:26">
      <c r="A60" s="184"/>
      <c r="B60" s="184"/>
      <c r="C60" s="184"/>
      <c r="D60" s="184"/>
      <c r="E60" s="184"/>
      <c r="F60" s="184"/>
      <c r="G60" s="184"/>
      <c r="H60" s="184"/>
      <c r="I60" s="184"/>
      <c r="J60" s="184"/>
      <c r="K60" s="184"/>
      <c r="L60" s="184"/>
      <c r="M60" s="184"/>
      <c r="N60" s="184"/>
      <c r="O60" s="185"/>
      <c r="P60" s="185"/>
      <c r="Q60" s="185"/>
      <c r="R60" s="185"/>
      <c r="S60" s="185"/>
      <c r="T60" s="185"/>
      <c r="U60" s="185"/>
      <c r="V60" s="185"/>
      <c r="W60" s="185"/>
      <c r="X60" s="185"/>
      <c r="Y60" s="184"/>
      <c r="Z60" s="184"/>
    </row>
    <row r="61" spans="1:26">
      <c r="A61" s="184"/>
      <c r="B61" s="184"/>
      <c r="C61" s="184"/>
      <c r="D61" s="184"/>
      <c r="E61" s="184"/>
      <c r="F61" s="184"/>
      <c r="G61" s="184"/>
      <c r="H61" s="184"/>
      <c r="I61" s="184"/>
      <c r="J61" s="184"/>
      <c r="K61" s="184"/>
      <c r="L61" s="184"/>
      <c r="M61" s="184"/>
      <c r="N61" s="184"/>
      <c r="O61" s="185"/>
      <c r="P61" s="185"/>
      <c r="Q61" s="185"/>
      <c r="R61" s="185"/>
      <c r="S61" s="185"/>
      <c r="T61" s="185"/>
      <c r="U61" s="185"/>
      <c r="V61" s="185"/>
      <c r="W61" s="185"/>
      <c r="X61" s="185"/>
      <c r="Y61" s="184"/>
      <c r="Z61" s="184"/>
    </row>
  </sheetData>
  <sheetProtection algorithmName="SHA-512" hashValue="Raf/qAncbv39j6SvsDNeXcel5kKtTYrrTpWkWLOEyizlbGKzuR39bT3MDPhX6AiYTBYz2cgJ9fg5yF5SZGqRTQ==" saltValue="BBmR6Na233PrmNpjDmaytw==" spinCount="100000" sheet="1" objects="1" scenarios="1" selectLockedCells="1"/>
  <dataConsolidate/>
  <mergeCells count="36">
    <mergeCell ref="C11:G11"/>
    <mergeCell ref="C12:G12"/>
    <mergeCell ref="B2:L2"/>
    <mergeCell ref="K6:L8"/>
    <mergeCell ref="C7:G8"/>
    <mergeCell ref="H7:J8"/>
    <mergeCell ref="C3:K4"/>
    <mergeCell ref="C10:G10"/>
    <mergeCell ref="H10:H12"/>
    <mergeCell ref="I10:I12"/>
    <mergeCell ref="J10:J12"/>
    <mergeCell ref="J14:K15"/>
    <mergeCell ref="J16:K18"/>
    <mergeCell ref="C14:H14"/>
    <mergeCell ref="C15:H15"/>
    <mergeCell ref="C16:E16"/>
    <mergeCell ref="F16:G16"/>
    <mergeCell ref="F17:G17"/>
    <mergeCell ref="F18:G18"/>
    <mergeCell ref="C17:E17"/>
    <mergeCell ref="C18:E18"/>
    <mergeCell ref="F30:I30"/>
    <mergeCell ref="B29:D29"/>
    <mergeCell ref="J19:K19"/>
    <mergeCell ref="J21:K24"/>
    <mergeCell ref="E29:L29"/>
    <mergeCell ref="C22:E22"/>
    <mergeCell ref="C23:E23"/>
    <mergeCell ref="F22:I22"/>
    <mergeCell ref="B25:I28"/>
    <mergeCell ref="F19:G19"/>
    <mergeCell ref="F20:G20"/>
    <mergeCell ref="F21:G21"/>
    <mergeCell ref="C19:E19"/>
    <mergeCell ref="C20:E20"/>
    <mergeCell ref="C21:E21"/>
  </mergeCells>
  <conditionalFormatting sqref="C17:C21">
    <cfRule type="cellIs" dxfId="4" priority="4" stopIfTrue="1" operator="equal">
      <formula>0</formula>
    </cfRule>
    <cfRule type="cellIs" dxfId="3" priority="5" stopIfTrue="1" operator="greaterThan">
      <formula>0</formula>
    </cfRule>
  </conditionalFormatting>
  <conditionalFormatting sqref="C20:E20">
    <cfRule type="cellIs" dxfId="2" priority="3" operator="equal">
      <formula>1</formula>
    </cfRule>
  </conditionalFormatting>
  <conditionalFormatting sqref="C21:E21">
    <cfRule type="cellIs" dxfId="1" priority="2" operator="equal">
      <formula>1</formula>
    </cfRule>
  </conditionalFormatting>
  <conditionalFormatting sqref="C17:E17">
    <cfRule type="cellIs" dxfId="0" priority="1" operator="equal">
      <formula>1</formula>
    </cfRule>
  </conditionalFormatting>
  <dataValidations disablePrompts="1" count="1">
    <dataValidation type="list" allowBlank="1" showInputMessage="1" showErrorMessage="1" prompt="Please use the drop-down list to select an available Nutricia product" sqref="H7" xr:uid="{00000000-0002-0000-0400-000000000000}">
      <formula1>$O$14:$O$14</formula1>
    </dataValidation>
  </dataValidations>
  <printOptions horizontalCentered="1" verticalCentered="1"/>
  <pageMargins left="0.55000000000000004" right="0.55000000000000004" top="0.55000000000000004" bottom="0.55000000000000004" header="0" footer="0"/>
  <pageSetup orientation="landscape" r:id="rId1"/>
  <colBreaks count="1" manualBreakCount="1">
    <brk id="10"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To use this file</vt:lpstr>
      <vt:lpstr>Duocalculator ©</vt:lpstr>
      <vt:lpstr>+Duocal up to 30</vt:lpstr>
      <vt:lpstr>+Duocal up to 45</vt:lpstr>
      <vt:lpstr>Household Measures</vt:lpstr>
      <vt:lpstr>'+Duocal up to 30'!Print_Area</vt:lpstr>
      <vt:lpstr>'+Duocal up to 45'!Print_Area</vt:lpstr>
      <vt:lpstr>'Duocalculator ©'!Print_Area</vt:lpstr>
      <vt:lpstr>'Household Measures'!Print_Area</vt:lpstr>
      <vt:lpstr>'To use this file'!Print_Area</vt:lpstr>
    </vt:vector>
  </TitlesOfParts>
  <Company>The Dannon Company,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McCandlish</dc:creator>
  <cp:lastModifiedBy>O'Brien, Sarah</cp:lastModifiedBy>
  <cp:lastPrinted>2021-04-23T19:46:24Z</cp:lastPrinted>
  <dcterms:created xsi:type="dcterms:W3CDTF">2011-12-14T22:10:40Z</dcterms:created>
  <dcterms:modified xsi:type="dcterms:W3CDTF">2021-07-02T14:57:23Z</dcterms:modified>
</cp:coreProperties>
</file>